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10 - CL 6 JUAN MINA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2A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'G-2A'!$A$1:$U$58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J32" i="4689" s="1"/>
  <c r="I31" i="4689"/>
  <c r="J31" i="4689" s="1"/>
  <c r="I30" i="4689"/>
  <c r="I29" i="4689"/>
  <c r="I28" i="4689"/>
  <c r="I27" i="4689"/>
  <c r="I26" i="4689"/>
  <c r="I25" i="4689"/>
  <c r="J25" i="4689" s="1"/>
  <c r="I24" i="4689"/>
  <c r="J24" i="4689" s="1"/>
  <c r="I23" i="4689"/>
  <c r="J23" i="4689" s="1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28" i="4689" l="1"/>
  <c r="D23" i="4688" s="1"/>
  <c r="J30" i="4689"/>
  <c r="J33" i="4689"/>
  <c r="Z23" i="4688" s="1"/>
  <c r="J36" i="4689"/>
  <c r="J34" i="4689"/>
  <c r="AF23" i="4688" s="1"/>
  <c r="J16" i="4689"/>
  <c r="J14" i="4689"/>
  <c r="J10" i="4689"/>
  <c r="J20" i="4689"/>
  <c r="G19" i="4688" s="1"/>
  <c r="J26" i="4689"/>
  <c r="AK19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P23" i="4688"/>
  <c r="J23" i="4688"/>
  <c r="J29" i="4689"/>
  <c r="AF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L30" i="4688"/>
  <c r="BZ20" i="4688" s="1"/>
  <c r="Z30" i="4688"/>
  <c r="BO20" i="4688" s="1"/>
  <c r="AA30" i="4688"/>
  <c r="BP20" i="4688" s="1"/>
  <c r="W30" i="4688"/>
  <c r="BL20" i="4688" s="1"/>
  <c r="V30" i="4688"/>
  <c r="BK20" i="4688" s="1"/>
  <c r="R30" i="4688"/>
  <c r="BG20" i="4688" s="1"/>
  <c r="S30" i="4688"/>
  <c r="BH20" i="4688" s="1"/>
  <c r="U23" i="4678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<sst xmlns="http://schemas.openxmlformats.org/spreadsheetml/2006/main" count="621" uniqueCount="156">
  <si>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</si>
  <si>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</si>
  <si>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</si>
  <si>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</si>
  <si>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</si>
  <si>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</si>
  <si>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</si>
  <si>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</si>
  <si>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</si>
  <si>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</si>
  <si>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</si>
  <si>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</si>
  <si>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</si>
  <si>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</si>
  <si>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</si>
  <si>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</si>
  <si>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</si>
  <si>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</si>
  <si>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</si>
  <si>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</si>
  <si>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</si>
  <si>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</si>
  <si>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</si>
  <si>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</si>
  <si>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</si>
  <si>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</si>
  <si>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</si>
  <si>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</si>
  <si>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</si>
  <si>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</si>
  <si>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</si>
  <si>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</si>
  <si>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</si>
  <si>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</si>
  <si>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</si>
  <si>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</si>
  <si>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</si>
  <si>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</si>
  <si>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</si>
  <si>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</si>
  <si>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</si>
  <si>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</si>
  <si>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</si>
  <si>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</si>
  <si>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</si>
  <si>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</si>
  <si>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</si>
  <si>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</si>
  <si>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</si>
  <si>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</si>
  <si>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</si>
  <si>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</si>
  <si>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</si>
  <si>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</si>
  <si>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</si>
  <si>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</si>
  <si>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</si>
  <si>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</si>
  <si>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</si>
  <si>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</si>
  <si>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</si>
  <si>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</si>
  <si>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</si>
  <si>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</si>
  <si>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</si>
  <si>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</si>
  <si>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</si>
  <si>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</si>
  <si>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</si>
  <si>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</si>
  <si>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</si>
  <si>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</si>
  <si>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</si>
  <si>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</si>
  <si>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</si>
  <si>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</si>
  <si>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</si>
  <si>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</si>
  <si>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</si>
  <si>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</si>
  <si>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</si>
  <si>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</si>
  <si>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</si>
  <si>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</si>
  <si>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</si>
  <si>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</si>
  <si>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</si>
  <si>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</si>
  <si>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</si>
  <si>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</si>
  <si>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</si>
  <si>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</si>
  <si>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</si>
  <si>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</si>
  <si>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</si>
  <si>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</si>
  <si>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</si>
  <si>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</si>
  <si>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</si>
  <si>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</si>
  <si>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</si>
  <si>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</si>
  <si>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</si>
  <si>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</si>
  <si>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</si>
  <si>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</si>
  <si>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</si>
  <si>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</si>
  <si>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</si>
  <si>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</si>
  <si>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</si>
  <si>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</si>
  <si>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</si>
  <si>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</si>
  <si>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</si>
  <si>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</si>
  <si>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</si>
  <si>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</si>
  <si>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</si>
  <si>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</si>
  <si>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</si>
  <si>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</si>
  <si>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</si>
  <si>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</si>
  <si>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</si>
  <si>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</si>
  <si>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</si>
  <si>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</si>
  <si>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</si>
  <si>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</si>
  <si>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</si>
  <si>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</si>
  <si>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</si>
  <si>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</si>
  <si>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</si>
  <si>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</si>
  <si>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</si>
  <si>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</si>
  <si>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</si>
  <si>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</si>
  <si>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</si>
  <si>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</si>
  <si>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</si>
  <si>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</si>
  <si>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</si>
  <si>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</si>
  <si>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</si>
  <si>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</si>
  <si>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  X CALLE 6</t>
  </si>
  <si>
    <t>GEOVANNIS GONZALEZ</t>
  </si>
  <si>
    <t>16:15  - 17:15</t>
  </si>
  <si>
    <t>ADOLFREDO FLOREZ</t>
  </si>
  <si>
    <t>2A (S-N)</t>
  </si>
  <si>
    <t>JHONNYS NAVARRO</t>
  </si>
  <si>
    <t>11:45 -12:45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</si>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</sst>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78.5</c:v>
                </c:pt>
                <c:pt idx="1">
                  <c:v>64</c:v>
                </c:pt>
                <c:pt idx="2">
                  <c:v>69</c:v>
                </c:pt>
                <c:pt idx="3">
                  <c:v>68.5</c:v>
                </c:pt>
                <c:pt idx="4">
                  <c:v>62</c:v>
                </c:pt>
                <c:pt idx="5">
                  <c:v>57.5</c:v>
                </c:pt>
                <c:pt idx="6">
                  <c:v>63.5</c:v>
                </c:pt>
                <c:pt idx="7">
                  <c:v>62.5</c:v>
                </c:pt>
                <c:pt idx="8">
                  <c:v>67</c:v>
                </c:pt>
                <c:pt idx="9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828816"/>
        <c:axId val="194829208"/>
      </c:barChart>
      <c:catAx>
        <c:axId val="19482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2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829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2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125.5</c:v>
                </c:pt>
                <c:pt idx="1">
                  <c:v>120</c:v>
                </c:pt>
                <c:pt idx="2">
                  <c:v>119</c:v>
                </c:pt>
                <c:pt idx="3">
                  <c:v>112.5</c:v>
                </c:pt>
                <c:pt idx="4">
                  <c:v>113</c:v>
                </c:pt>
                <c:pt idx="5">
                  <c:v>111</c:v>
                </c:pt>
                <c:pt idx="6">
                  <c:v>107.5</c:v>
                </c:pt>
                <c:pt idx="7">
                  <c:v>99.5</c:v>
                </c:pt>
                <c:pt idx="8">
                  <c:v>139.5</c:v>
                </c:pt>
                <c:pt idx="9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794576"/>
        <c:axId val="197793008"/>
      </c:barChart>
      <c:catAx>
        <c:axId val="19779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79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9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79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101</c:v>
                </c:pt>
                <c:pt idx="1">
                  <c:v>123</c:v>
                </c:pt>
                <c:pt idx="2">
                  <c:v>125.5</c:v>
                </c:pt>
                <c:pt idx="3">
                  <c:v>106</c:v>
                </c:pt>
                <c:pt idx="4">
                  <c:v>125</c:v>
                </c:pt>
                <c:pt idx="5">
                  <c:v>143.5</c:v>
                </c:pt>
                <c:pt idx="6">
                  <c:v>149.5</c:v>
                </c:pt>
                <c:pt idx="7">
                  <c:v>151.5</c:v>
                </c:pt>
                <c:pt idx="8">
                  <c:v>127</c:v>
                </c:pt>
                <c:pt idx="9">
                  <c:v>117</c:v>
                </c:pt>
                <c:pt idx="10">
                  <c:v>117</c:v>
                </c:pt>
                <c:pt idx="11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792224"/>
        <c:axId val="197901584"/>
      </c:barChart>
      <c:catAx>
        <c:axId val="19779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90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90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7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107.5</c:v>
                </c:pt>
                <c:pt idx="1">
                  <c:v>142</c:v>
                </c:pt>
                <c:pt idx="2">
                  <c:v>124.5</c:v>
                </c:pt>
                <c:pt idx="3">
                  <c:v>144</c:v>
                </c:pt>
                <c:pt idx="4">
                  <c:v>120</c:v>
                </c:pt>
                <c:pt idx="5">
                  <c:v>142</c:v>
                </c:pt>
                <c:pt idx="6">
                  <c:v>103.5</c:v>
                </c:pt>
                <c:pt idx="7">
                  <c:v>109</c:v>
                </c:pt>
                <c:pt idx="8">
                  <c:v>119.5</c:v>
                </c:pt>
                <c:pt idx="9">
                  <c:v>104.5</c:v>
                </c:pt>
                <c:pt idx="10">
                  <c:v>108</c:v>
                </c:pt>
                <c:pt idx="11">
                  <c:v>117.5</c:v>
                </c:pt>
                <c:pt idx="12">
                  <c:v>120</c:v>
                </c:pt>
                <c:pt idx="13">
                  <c:v>92</c:v>
                </c:pt>
                <c:pt idx="14">
                  <c:v>97.5</c:v>
                </c:pt>
                <c:pt idx="15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007016"/>
        <c:axId val="197007408"/>
      </c:barChart>
      <c:catAx>
        <c:axId val="19700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0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0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07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280</c:v>
                </c:pt>
                <c:pt idx="4">
                  <c:v>263.5</c:v>
                </c:pt>
                <c:pt idx="5">
                  <c:v>257</c:v>
                </c:pt>
                <c:pt idx="6">
                  <c:v>251.5</c:v>
                </c:pt>
                <c:pt idx="7">
                  <c:v>245.5</c:v>
                </c:pt>
                <c:pt idx="8">
                  <c:v>250.5</c:v>
                </c:pt>
                <c:pt idx="9">
                  <c:v>266</c:v>
                </c:pt>
                <c:pt idx="13">
                  <c:v>244</c:v>
                </c:pt>
                <c:pt idx="14">
                  <c:v>244</c:v>
                </c:pt>
                <c:pt idx="15">
                  <c:v>249.5</c:v>
                </c:pt>
                <c:pt idx="16">
                  <c:v>244</c:v>
                </c:pt>
                <c:pt idx="17">
                  <c:v>231.5</c:v>
                </c:pt>
                <c:pt idx="18">
                  <c:v>236</c:v>
                </c:pt>
                <c:pt idx="19">
                  <c:v>216</c:v>
                </c:pt>
                <c:pt idx="20">
                  <c:v>226.5</c:v>
                </c:pt>
                <c:pt idx="21">
                  <c:v>245.5</c:v>
                </c:pt>
                <c:pt idx="22">
                  <c:v>246</c:v>
                </c:pt>
                <c:pt idx="23">
                  <c:v>235.5</c:v>
                </c:pt>
                <c:pt idx="24">
                  <c:v>227</c:v>
                </c:pt>
                <c:pt idx="25">
                  <c:v>196</c:v>
                </c:pt>
                <c:pt idx="29">
                  <c:v>219.5</c:v>
                </c:pt>
                <c:pt idx="30">
                  <c:v>235.5</c:v>
                </c:pt>
                <c:pt idx="31">
                  <c:v>212</c:v>
                </c:pt>
                <c:pt idx="32">
                  <c:v>215</c:v>
                </c:pt>
                <c:pt idx="33">
                  <c:v>234.5</c:v>
                </c:pt>
                <c:pt idx="34">
                  <c:v>221</c:v>
                </c:pt>
                <c:pt idx="35">
                  <c:v>224.5</c:v>
                </c:pt>
                <c:pt idx="36">
                  <c:v>211</c:v>
                </c:pt>
                <c:pt idx="37">
                  <c:v>178.5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176.5</c:v>
                </c:pt>
                <c:pt idx="4">
                  <c:v>183.5</c:v>
                </c:pt>
                <c:pt idx="5">
                  <c:v>182</c:v>
                </c:pt>
                <c:pt idx="6">
                  <c:v>176</c:v>
                </c:pt>
                <c:pt idx="7">
                  <c:v>162</c:v>
                </c:pt>
                <c:pt idx="8">
                  <c:v>181</c:v>
                </c:pt>
                <c:pt idx="9">
                  <c:v>177</c:v>
                </c:pt>
                <c:pt idx="13">
                  <c:v>245.5</c:v>
                </c:pt>
                <c:pt idx="14">
                  <c:v>257</c:v>
                </c:pt>
                <c:pt idx="15">
                  <c:v>248.5</c:v>
                </c:pt>
                <c:pt idx="16">
                  <c:v>230.5</c:v>
                </c:pt>
                <c:pt idx="17">
                  <c:v>211</c:v>
                </c:pt>
                <c:pt idx="18">
                  <c:v>205</c:v>
                </c:pt>
                <c:pt idx="19">
                  <c:v>190</c:v>
                </c:pt>
                <c:pt idx="20">
                  <c:v>193</c:v>
                </c:pt>
                <c:pt idx="21">
                  <c:v>182.5</c:v>
                </c:pt>
                <c:pt idx="22">
                  <c:v>179.5</c:v>
                </c:pt>
                <c:pt idx="23">
                  <c:v>178.5</c:v>
                </c:pt>
                <c:pt idx="24">
                  <c:v>174</c:v>
                </c:pt>
                <c:pt idx="25">
                  <c:v>186.5</c:v>
                </c:pt>
                <c:pt idx="29">
                  <c:v>220</c:v>
                </c:pt>
                <c:pt idx="30">
                  <c:v>225.5</c:v>
                </c:pt>
                <c:pt idx="31">
                  <c:v>263.5</c:v>
                </c:pt>
                <c:pt idx="32">
                  <c:v>275.5</c:v>
                </c:pt>
                <c:pt idx="33">
                  <c:v>296.5</c:v>
                </c:pt>
                <c:pt idx="34">
                  <c:v>312</c:v>
                </c:pt>
                <c:pt idx="35">
                  <c:v>284</c:v>
                </c:pt>
                <c:pt idx="36">
                  <c:v>270</c:v>
                </c:pt>
                <c:pt idx="37">
                  <c:v>261.5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20.5</c:v>
                </c:pt>
                <c:pt idx="4">
                  <c:v>17.5</c:v>
                </c:pt>
                <c:pt idx="5">
                  <c:v>16.5</c:v>
                </c:pt>
                <c:pt idx="6">
                  <c:v>16.5</c:v>
                </c:pt>
                <c:pt idx="7">
                  <c:v>23.5</c:v>
                </c:pt>
                <c:pt idx="8">
                  <c:v>26</c:v>
                </c:pt>
                <c:pt idx="9">
                  <c:v>31</c:v>
                </c:pt>
                <c:pt idx="13">
                  <c:v>28.5</c:v>
                </c:pt>
                <c:pt idx="14">
                  <c:v>29.5</c:v>
                </c:pt>
                <c:pt idx="15">
                  <c:v>32.5</c:v>
                </c:pt>
                <c:pt idx="16">
                  <c:v>35</c:v>
                </c:pt>
                <c:pt idx="17">
                  <c:v>32</c:v>
                </c:pt>
                <c:pt idx="18">
                  <c:v>33</c:v>
                </c:pt>
                <c:pt idx="19">
                  <c:v>30.5</c:v>
                </c:pt>
                <c:pt idx="20">
                  <c:v>21.5</c:v>
                </c:pt>
                <c:pt idx="21">
                  <c:v>21.5</c:v>
                </c:pt>
                <c:pt idx="22">
                  <c:v>24.5</c:v>
                </c:pt>
                <c:pt idx="23">
                  <c:v>23.5</c:v>
                </c:pt>
                <c:pt idx="24">
                  <c:v>26</c:v>
                </c:pt>
                <c:pt idx="25">
                  <c:v>27.5</c:v>
                </c:pt>
                <c:pt idx="29">
                  <c:v>16</c:v>
                </c:pt>
                <c:pt idx="30">
                  <c:v>18.5</c:v>
                </c:pt>
                <c:pt idx="31">
                  <c:v>24.5</c:v>
                </c:pt>
                <c:pt idx="32">
                  <c:v>33.5</c:v>
                </c:pt>
                <c:pt idx="33">
                  <c:v>38.5</c:v>
                </c:pt>
                <c:pt idx="34">
                  <c:v>38.5</c:v>
                </c:pt>
                <c:pt idx="35">
                  <c:v>36.5</c:v>
                </c:pt>
                <c:pt idx="36">
                  <c:v>31.5</c:v>
                </c:pt>
                <c:pt idx="37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477</c:v>
                </c:pt>
                <c:pt idx="4">
                  <c:v>464.5</c:v>
                </c:pt>
                <c:pt idx="5">
                  <c:v>455.5</c:v>
                </c:pt>
                <c:pt idx="6">
                  <c:v>444</c:v>
                </c:pt>
                <c:pt idx="7">
                  <c:v>431</c:v>
                </c:pt>
                <c:pt idx="8">
                  <c:v>457.5</c:v>
                </c:pt>
                <c:pt idx="9">
                  <c:v>474</c:v>
                </c:pt>
                <c:pt idx="13">
                  <c:v>518</c:v>
                </c:pt>
                <c:pt idx="14">
                  <c:v>530.5</c:v>
                </c:pt>
                <c:pt idx="15">
                  <c:v>530.5</c:v>
                </c:pt>
                <c:pt idx="16">
                  <c:v>509.5</c:v>
                </c:pt>
                <c:pt idx="17">
                  <c:v>474.5</c:v>
                </c:pt>
                <c:pt idx="18">
                  <c:v>474</c:v>
                </c:pt>
                <c:pt idx="19">
                  <c:v>436.5</c:v>
                </c:pt>
                <c:pt idx="20">
                  <c:v>441</c:v>
                </c:pt>
                <c:pt idx="21">
                  <c:v>449.5</c:v>
                </c:pt>
                <c:pt idx="22">
                  <c:v>450</c:v>
                </c:pt>
                <c:pt idx="23">
                  <c:v>437.5</c:v>
                </c:pt>
                <c:pt idx="24">
                  <c:v>427</c:v>
                </c:pt>
                <c:pt idx="25">
                  <c:v>410</c:v>
                </c:pt>
                <c:pt idx="29">
                  <c:v>455.5</c:v>
                </c:pt>
                <c:pt idx="30">
                  <c:v>479.5</c:v>
                </c:pt>
                <c:pt idx="31">
                  <c:v>500</c:v>
                </c:pt>
                <c:pt idx="32">
                  <c:v>524</c:v>
                </c:pt>
                <c:pt idx="33">
                  <c:v>569.5</c:v>
                </c:pt>
                <c:pt idx="34">
                  <c:v>571.5</c:v>
                </c:pt>
                <c:pt idx="35">
                  <c:v>545</c:v>
                </c:pt>
                <c:pt idx="36">
                  <c:v>512.5</c:v>
                </c:pt>
                <c:pt idx="37">
                  <c:v>467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008192"/>
        <c:axId val="197008584"/>
      </c:lineChart>
      <c:catAx>
        <c:axId val="197008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7008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08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70081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55.5</c:v>
                </c:pt>
                <c:pt idx="1">
                  <c:v>66</c:v>
                </c:pt>
                <c:pt idx="2">
                  <c:v>54.5</c:v>
                </c:pt>
                <c:pt idx="3">
                  <c:v>68</c:v>
                </c:pt>
                <c:pt idx="4">
                  <c:v>55.5</c:v>
                </c:pt>
                <c:pt idx="5">
                  <c:v>71.5</c:v>
                </c:pt>
                <c:pt idx="6">
                  <c:v>49</c:v>
                </c:pt>
                <c:pt idx="7">
                  <c:v>55.5</c:v>
                </c:pt>
                <c:pt idx="8">
                  <c:v>60</c:v>
                </c:pt>
                <c:pt idx="9">
                  <c:v>51.5</c:v>
                </c:pt>
                <c:pt idx="10">
                  <c:v>59.5</c:v>
                </c:pt>
                <c:pt idx="11">
                  <c:v>74.5</c:v>
                </c:pt>
                <c:pt idx="12">
                  <c:v>60.5</c:v>
                </c:pt>
                <c:pt idx="13">
                  <c:v>41</c:v>
                </c:pt>
                <c:pt idx="14">
                  <c:v>51</c:v>
                </c:pt>
                <c:pt idx="15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693008"/>
        <c:axId val="196693400"/>
      </c:barChart>
      <c:catAx>
        <c:axId val="19669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69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69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69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49.5</c:v>
                </c:pt>
                <c:pt idx="1">
                  <c:v>67</c:v>
                </c:pt>
                <c:pt idx="2">
                  <c:v>56.5</c:v>
                </c:pt>
                <c:pt idx="3">
                  <c:v>46.5</c:v>
                </c:pt>
                <c:pt idx="4">
                  <c:v>65.5</c:v>
                </c:pt>
                <c:pt idx="5">
                  <c:v>43.5</c:v>
                </c:pt>
                <c:pt idx="6">
                  <c:v>59.5</c:v>
                </c:pt>
                <c:pt idx="7">
                  <c:v>66</c:v>
                </c:pt>
                <c:pt idx="8">
                  <c:v>52</c:v>
                </c:pt>
                <c:pt idx="9">
                  <c:v>47</c:v>
                </c:pt>
                <c:pt idx="10">
                  <c:v>46</c:v>
                </c:pt>
                <c:pt idx="11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694184"/>
        <c:axId val="196694576"/>
      </c:barChart>
      <c:catAx>
        <c:axId val="19669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69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69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694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</c:v>
                </c:pt>
                <c:pt idx="1">
                  <c:v>49</c:v>
                </c:pt>
                <c:pt idx="2">
                  <c:v>46</c:v>
                </c:pt>
                <c:pt idx="3">
                  <c:v>41.5</c:v>
                </c:pt>
                <c:pt idx="4">
                  <c:v>47</c:v>
                </c:pt>
                <c:pt idx="5">
                  <c:v>47.5</c:v>
                </c:pt>
                <c:pt idx="6">
                  <c:v>40</c:v>
                </c:pt>
                <c:pt idx="7">
                  <c:v>27.5</c:v>
                </c:pt>
                <c:pt idx="8">
                  <c:v>66</c:v>
                </c:pt>
                <c:pt idx="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695360"/>
        <c:axId val="196695752"/>
      </c:barChart>
      <c:catAx>
        <c:axId val="19669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695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695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69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47.5</c:v>
                </c:pt>
                <c:pt idx="1">
                  <c:v>51</c:v>
                </c:pt>
                <c:pt idx="2">
                  <c:v>66</c:v>
                </c:pt>
                <c:pt idx="3">
                  <c:v>55.5</c:v>
                </c:pt>
                <c:pt idx="4">
                  <c:v>53</c:v>
                </c:pt>
                <c:pt idx="5">
                  <c:v>89</c:v>
                </c:pt>
                <c:pt idx="6">
                  <c:v>78</c:v>
                </c:pt>
                <c:pt idx="7">
                  <c:v>76.5</c:v>
                </c:pt>
                <c:pt idx="8">
                  <c:v>68.5</c:v>
                </c:pt>
                <c:pt idx="9">
                  <c:v>61</c:v>
                </c:pt>
                <c:pt idx="10">
                  <c:v>64</c:v>
                </c:pt>
                <c:pt idx="11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793400"/>
        <c:axId val="197793792"/>
      </c:barChart>
      <c:catAx>
        <c:axId val="19779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7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9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793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48.5</c:v>
                </c:pt>
                <c:pt idx="1">
                  <c:v>70.5</c:v>
                </c:pt>
                <c:pt idx="2">
                  <c:v>59.5</c:v>
                </c:pt>
                <c:pt idx="3">
                  <c:v>67</c:v>
                </c:pt>
                <c:pt idx="4">
                  <c:v>60</c:v>
                </c:pt>
                <c:pt idx="5">
                  <c:v>62</c:v>
                </c:pt>
                <c:pt idx="6">
                  <c:v>41.5</c:v>
                </c:pt>
                <c:pt idx="7">
                  <c:v>47.5</c:v>
                </c:pt>
                <c:pt idx="8">
                  <c:v>54</c:v>
                </c:pt>
                <c:pt idx="9">
                  <c:v>47</c:v>
                </c:pt>
                <c:pt idx="10">
                  <c:v>44.5</c:v>
                </c:pt>
                <c:pt idx="11">
                  <c:v>37</c:v>
                </c:pt>
                <c:pt idx="12">
                  <c:v>51</c:v>
                </c:pt>
                <c:pt idx="13">
                  <c:v>46</c:v>
                </c:pt>
                <c:pt idx="14">
                  <c:v>40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794968"/>
        <c:axId val="197795360"/>
      </c:barChart>
      <c:catAx>
        <c:axId val="197794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7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9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794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'G-2A'!$F$10:$F$19</c:f>
              <c:numCache>
                <c:formatCode>0</c:formatCode>
                <c:ptCount val="10"/>
                <c:pt idx="0">
                  <c:v>7</c:v>
                </c:pt>
                <c:pt idx="1">
                  <c:v>7</c:v>
                </c:pt>
                <c:pt idx="2">
                  <c:v>4</c:v>
                </c:pt>
                <c:pt idx="3">
                  <c:v>2.5</c:v>
                </c:pt>
                <c:pt idx="4">
                  <c:v>4</c:v>
                </c:pt>
                <c:pt idx="5">
                  <c:v>6</c:v>
                </c:pt>
                <c:pt idx="6">
                  <c:v>4</c:v>
                </c:pt>
                <c:pt idx="7">
                  <c:v>9.5</c:v>
                </c:pt>
                <c:pt idx="8">
                  <c:v>6.5</c:v>
                </c:pt>
                <c:pt idx="9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898056"/>
        <c:axId val="197898448"/>
      </c:barChart>
      <c:catAx>
        <c:axId val="19789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89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89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'G-2A'!$T$10:$T$21</c:f>
              <c:numCache>
                <c:formatCode>0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6.5</c:v>
                </c:pt>
                <c:pt idx="5">
                  <c:v>11</c:v>
                </c:pt>
                <c:pt idx="6">
                  <c:v>12</c:v>
                </c:pt>
                <c:pt idx="7">
                  <c:v>9</c:v>
                </c:pt>
                <c:pt idx="8">
                  <c:v>6.5</c:v>
                </c:pt>
                <c:pt idx="9">
                  <c:v>9</c:v>
                </c:pt>
                <c:pt idx="10">
                  <c:v>7</c:v>
                </c:pt>
                <c:pt idx="11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899232"/>
        <c:axId val="197899624"/>
      </c:barChart>
      <c:catAx>
        <c:axId val="19789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89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89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('G-2A'!$F$20:$F$22,'G-2A'!$M$10:$M$22)</c:f>
              <c:numCache>
                <c:formatCode>0</c:formatCode>
                <c:ptCount val="16"/>
                <c:pt idx="0">
                  <c:v>3.5</c:v>
                </c:pt>
                <c:pt idx="1">
                  <c:v>5.5</c:v>
                </c:pt>
                <c:pt idx="2">
                  <c:v>10.5</c:v>
                </c:pt>
                <c:pt idx="3">
                  <c:v>9</c:v>
                </c:pt>
                <c:pt idx="4">
                  <c:v>4.5</c:v>
                </c:pt>
                <c:pt idx="5">
                  <c:v>8.5</c:v>
                </c:pt>
                <c:pt idx="6">
                  <c:v>13</c:v>
                </c:pt>
                <c:pt idx="7">
                  <c:v>6</c:v>
                </c:pt>
                <c:pt idx="8">
                  <c:v>5.5</c:v>
                </c:pt>
                <c:pt idx="9">
                  <c:v>6</c:v>
                </c:pt>
                <c:pt idx="10">
                  <c:v>4</c:v>
                </c:pt>
                <c:pt idx="11">
                  <c:v>6</c:v>
                </c:pt>
                <c:pt idx="12">
                  <c:v>8.5</c:v>
                </c:pt>
                <c:pt idx="13">
                  <c:v>5</c:v>
                </c:pt>
                <c:pt idx="14">
                  <c:v>6.5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900408"/>
        <c:axId val="197900800"/>
      </c:barChart>
      <c:catAx>
        <c:axId val="197900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9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90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900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14" sqref="Y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148</v>
      </c>
      <c r="E5" s="173"/>
      <c r="F5" s="173"/>
      <c r="G5" s="173"/>
      <c r="H5" s="173"/>
      <c r="I5" s="163" t="s">
        <v>53</v>
      </c>
      <c r="J5" s="163"/>
      <c r="K5" s="163"/>
      <c r="L5" s="174"/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149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42423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33</v>
      </c>
      <c r="C10" s="46">
        <v>29</v>
      </c>
      <c r="D10" s="46">
        <v>4</v>
      </c>
      <c r="E10" s="46">
        <v>10</v>
      </c>
      <c r="F10" s="6">
        <f t="shared" ref="F10:F22" si="0">B10*0.5+C10*1+D10*2+E10*2.5</f>
        <v>78.5</v>
      </c>
      <c r="G10" s="2"/>
      <c r="H10" s="19" t="s">
        <v>4</v>
      </c>
      <c r="I10" s="46">
        <v>23</v>
      </c>
      <c r="J10" s="46">
        <v>15</v>
      </c>
      <c r="K10" s="46">
        <v>2</v>
      </c>
      <c r="L10" s="46">
        <v>15</v>
      </c>
      <c r="M10" s="6">
        <f t="shared" ref="M10:M22" si="1">I10*0.5+J10*1+K10*2+L10*2.5</f>
        <v>68</v>
      </c>
      <c r="N10" s="9">
        <f>F20+F21+F22+M10</f>
        <v>244</v>
      </c>
      <c r="O10" s="19" t="s">
        <v>43</v>
      </c>
      <c r="P10" s="46">
        <v>14</v>
      </c>
      <c r="Q10" s="46">
        <v>18</v>
      </c>
      <c r="R10" s="46">
        <v>1</v>
      </c>
      <c r="S10" s="46">
        <v>9</v>
      </c>
      <c r="T10" s="6">
        <f t="shared" ref="T10:T21" si="2">P10*0.5+Q10*1+R10*2+S10*2.5</f>
        <v>49.5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24</v>
      </c>
      <c r="D11" s="46">
        <v>4</v>
      </c>
      <c r="E11" s="46">
        <v>8</v>
      </c>
      <c r="F11" s="6">
        <f t="shared" si="0"/>
        <v>64</v>
      </c>
      <c r="G11" s="2"/>
      <c r="H11" s="19" t="s">
        <v>5</v>
      </c>
      <c r="I11" s="46">
        <v>26</v>
      </c>
      <c r="J11" s="46">
        <v>16</v>
      </c>
      <c r="K11" s="46">
        <v>2</v>
      </c>
      <c r="L11" s="46">
        <v>9</v>
      </c>
      <c r="M11" s="6">
        <f t="shared" si="1"/>
        <v>55.5</v>
      </c>
      <c r="N11" s="9">
        <f>F21+F22+M10+M11</f>
        <v>244</v>
      </c>
      <c r="O11" s="19" t="s">
        <v>44</v>
      </c>
      <c r="P11" s="46">
        <v>26</v>
      </c>
      <c r="Q11" s="46">
        <v>15</v>
      </c>
      <c r="R11" s="46">
        <v>2</v>
      </c>
      <c r="S11" s="46">
        <v>14</v>
      </c>
      <c r="T11" s="6">
        <f t="shared" si="2"/>
        <v>67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28</v>
      </c>
      <c r="D12" s="46">
        <v>4</v>
      </c>
      <c r="E12" s="46">
        <v>10</v>
      </c>
      <c r="F12" s="6">
        <f t="shared" si="0"/>
        <v>69</v>
      </c>
      <c r="G12" s="2"/>
      <c r="H12" s="19" t="s">
        <v>6</v>
      </c>
      <c r="I12" s="46">
        <v>29</v>
      </c>
      <c r="J12" s="46">
        <v>20</v>
      </c>
      <c r="K12" s="46">
        <v>1</v>
      </c>
      <c r="L12" s="46">
        <v>14</v>
      </c>
      <c r="M12" s="6">
        <f t="shared" si="1"/>
        <v>71.5</v>
      </c>
      <c r="N12" s="2">
        <f>F22+M10+M11+M12</f>
        <v>249.5</v>
      </c>
      <c r="O12" s="19" t="s">
        <v>32</v>
      </c>
      <c r="P12" s="46">
        <v>21</v>
      </c>
      <c r="Q12" s="46">
        <v>9</v>
      </c>
      <c r="R12" s="46">
        <v>1</v>
      </c>
      <c r="S12" s="46">
        <v>14</v>
      </c>
      <c r="T12" s="6">
        <f t="shared" si="2"/>
        <v>56.5</v>
      </c>
      <c r="U12" s="2"/>
      <c r="AB12" s="1"/>
    </row>
    <row r="13" spans="1:28" ht="24" customHeight="1" x14ac:dyDescent="0.2">
      <c r="A13" s="18" t="s">
        <v>19</v>
      </c>
      <c r="B13" s="46">
        <v>20</v>
      </c>
      <c r="C13" s="46">
        <v>22</v>
      </c>
      <c r="D13" s="46">
        <v>2</v>
      </c>
      <c r="E13" s="46">
        <v>13</v>
      </c>
      <c r="F13" s="6">
        <f t="shared" si="0"/>
        <v>68.5</v>
      </c>
      <c r="G13" s="2">
        <f t="shared" ref="G13:G19" si="3">F10+F11+F12+F13</f>
        <v>280</v>
      </c>
      <c r="H13" s="19" t="s">
        <v>7</v>
      </c>
      <c r="I13" s="46">
        <v>19</v>
      </c>
      <c r="J13" s="46">
        <v>10</v>
      </c>
      <c r="K13" s="46">
        <v>1</v>
      </c>
      <c r="L13" s="46">
        <v>11</v>
      </c>
      <c r="M13" s="6">
        <f t="shared" si="1"/>
        <v>49</v>
      </c>
      <c r="N13" s="2">
        <f t="shared" ref="N13:N18" si="4">M10+M11+M12+M13</f>
        <v>244</v>
      </c>
      <c r="O13" s="19" t="s">
        <v>33</v>
      </c>
      <c r="P13" s="46">
        <v>18</v>
      </c>
      <c r="Q13" s="46">
        <v>16</v>
      </c>
      <c r="R13" s="46">
        <v>2</v>
      </c>
      <c r="S13" s="46">
        <v>7</v>
      </c>
      <c r="T13" s="6">
        <f t="shared" si="2"/>
        <v>46.5</v>
      </c>
      <c r="U13" s="2">
        <f t="shared" ref="U13:U21" si="5">T10+T11+T12+T13</f>
        <v>219.5</v>
      </c>
      <c r="AB13" s="81">
        <v>241</v>
      </c>
    </row>
    <row r="14" spans="1:28" ht="24" customHeight="1" x14ac:dyDescent="0.2">
      <c r="A14" s="18" t="s">
        <v>21</v>
      </c>
      <c r="B14" s="46">
        <v>19</v>
      </c>
      <c r="C14" s="46">
        <v>23</v>
      </c>
      <c r="D14" s="46">
        <v>1</v>
      </c>
      <c r="E14" s="46">
        <v>11</v>
      </c>
      <c r="F14" s="6">
        <f t="shared" si="0"/>
        <v>62</v>
      </c>
      <c r="G14" s="2">
        <f t="shared" si="3"/>
        <v>263.5</v>
      </c>
      <c r="H14" s="19" t="s">
        <v>9</v>
      </c>
      <c r="I14" s="46">
        <v>30</v>
      </c>
      <c r="J14" s="46">
        <v>21</v>
      </c>
      <c r="K14" s="46">
        <v>1</v>
      </c>
      <c r="L14" s="46">
        <v>7</v>
      </c>
      <c r="M14" s="6">
        <f t="shared" si="1"/>
        <v>55.5</v>
      </c>
      <c r="N14" s="2">
        <f t="shared" si="4"/>
        <v>231.5</v>
      </c>
      <c r="O14" s="19" t="s">
        <v>29</v>
      </c>
      <c r="P14" s="45">
        <v>27</v>
      </c>
      <c r="Q14" s="45">
        <v>21</v>
      </c>
      <c r="R14" s="45">
        <v>3</v>
      </c>
      <c r="S14" s="45">
        <v>10</v>
      </c>
      <c r="T14" s="6">
        <f t="shared" si="2"/>
        <v>65.5</v>
      </c>
      <c r="U14" s="2">
        <f t="shared" si="5"/>
        <v>235.5</v>
      </c>
      <c r="AB14" s="81">
        <v>250</v>
      </c>
    </row>
    <row r="15" spans="1:28" ht="24" customHeight="1" x14ac:dyDescent="0.2">
      <c r="A15" s="18" t="s">
        <v>23</v>
      </c>
      <c r="B15" s="46">
        <v>15</v>
      </c>
      <c r="C15" s="46">
        <v>16</v>
      </c>
      <c r="D15" s="46">
        <v>2</v>
      </c>
      <c r="E15" s="46">
        <v>12</v>
      </c>
      <c r="F15" s="6">
        <f t="shared" si="0"/>
        <v>57.5</v>
      </c>
      <c r="G15" s="2">
        <f t="shared" si="3"/>
        <v>257</v>
      </c>
      <c r="H15" s="19" t="s">
        <v>12</v>
      </c>
      <c r="I15" s="46">
        <v>20</v>
      </c>
      <c r="J15" s="46">
        <v>21</v>
      </c>
      <c r="K15" s="46">
        <v>2</v>
      </c>
      <c r="L15" s="46">
        <v>10</v>
      </c>
      <c r="M15" s="6">
        <f t="shared" si="1"/>
        <v>60</v>
      </c>
      <c r="N15" s="2">
        <f t="shared" si="4"/>
        <v>236</v>
      </c>
      <c r="O15" s="18" t="s">
        <v>30</v>
      </c>
      <c r="P15" s="46">
        <v>13</v>
      </c>
      <c r="Q15" s="46">
        <v>13</v>
      </c>
      <c r="R15" s="45">
        <v>2</v>
      </c>
      <c r="S15" s="46">
        <v>8</v>
      </c>
      <c r="T15" s="6">
        <f t="shared" si="2"/>
        <v>43.5</v>
      </c>
      <c r="U15" s="2">
        <f t="shared" si="5"/>
        <v>212</v>
      </c>
      <c r="AB15" s="81">
        <v>262</v>
      </c>
    </row>
    <row r="16" spans="1:28" ht="24" customHeight="1" x14ac:dyDescent="0.2">
      <c r="A16" s="18" t="s">
        <v>39</v>
      </c>
      <c r="B16" s="46">
        <v>23</v>
      </c>
      <c r="C16" s="46">
        <v>16</v>
      </c>
      <c r="D16" s="46">
        <v>3</v>
      </c>
      <c r="E16" s="46">
        <v>12</v>
      </c>
      <c r="F16" s="6">
        <f t="shared" si="0"/>
        <v>63.5</v>
      </c>
      <c r="G16" s="2">
        <f t="shared" si="3"/>
        <v>251.5</v>
      </c>
      <c r="H16" s="19" t="s">
        <v>15</v>
      </c>
      <c r="I16" s="46">
        <v>19</v>
      </c>
      <c r="J16" s="46">
        <v>20</v>
      </c>
      <c r="K16" s="46">
        <v>1</v>
      </c>
      <c r="L16" s="46">
        <v>8</v>
      </c>
      <c r="M16" s="6">
        <f t="shared" si="1"/>
        <v>51.5</v>
      </c>
      <c r="N16" s="2">
        <f t="shared" si="4"/>
        <v>216</v>
      </c>
      <c r="O16" s="19" t="s">
        <v>8</v>
      </c>
      <c r="P16" s="46">
        <v>30</v>
      </c>
      <c r="Q16" s="46">
        <v>20</v>
      </c>
      <c r="R16" s="46">
        <v>1</v>
      </c>
      <c r="S16" s="46">
        <v>9</v>
      </c>
      <c r="T16" s="6">
        <f t="shared" si="2"/>
        <v>59.5</v>
      </c>
      <c r="U16" s="2">
        <f t="shared" si="5"/>
        <v>215</v>
      </c>
      <c r="AB16" s="81">
        <v>270.5</v>
      </c>
    </row>
    <row r="17" spans="1:28" ht="24" customHeight="1" x14ac:dyDescent="0.2">
      <c r="A17" s="18" t="s">
        <v>40</v>
      </c>
      <c r="B17" s="46">
        <v>22</v>
      </c>
      <c r="C17" s="46">
        <v>15</v>
      </c>
      <c r="D17" s="46">
        <v>2</v>
      </c>
      <c r="E17" s="46">
        <v>13</v>
      </c>
      <c r="F17" s="6">
        <f t="shared" si="0"/>
        <v>62.5</v>
      </c>
      <c r="G17" s="2">
        <f t="shared" si="3"/>
        <v>245.5</v>
      </c>
      <c r="H17" s="19" t="s">
        <v>18</v>
      </c>
      <c r="I17" s="46">
        <v>19</v>
      </c>
      <c r="J17" s="46">
        <v>18</v>
      </c>
      <c r="K17" s="46">
        <v>1</v>
      </c>
      <c r="L17" s="46">
        <v>12</v>
      </c>
      <c r="M17" s="6">
        <f t="shared" si="1"/>
        <v>59.5</v>
      </c>
      <c r="N17" s="2">
        <f t="shared" si="4"/>
        <v>226.5</v>
      </c>
      <c r="O17" s="19" t="s">
        <v>10</v>
      </c>
      <c r="P17" s="46">
        <v>26</v>
      </c>
      <c r="Q17" s="46">
        <v>29</v>
      </c>
      <c r="R17" s="46">
        <v>2</v>
      </c>
      <c r="S17" s="46">
        <v>8</v>
      </c>
      <c r="T17" s="6">
        <f t="shared" si="2"/>
        <v>66</v>
      </c>
      <c r="U17" s="2">
        <f t="shared" si="5"/>
        <v>234.5</v>
      </c>
      <c r="AB17" s="81">
        <v>289.5</v>
      </c>
    </row>
    <row r="18" spans="1:28" ht="24" customHeight="1" x14ac:dyDescent="0.2">
      <c r="A18" s="18" t="s">
        <v>41</v>
      </c>
      <c r="B18" s="46">
        <v>18</v>
      </c>
      <c r="C18" s="46">
        <v>14</v>
      </c>
      <c r="D18" s="46">
        <v>2</v>
      </c>
      <c r="E18" s="46">
        <v>16</v>
      </c>
      <c r="F18" s="6">
        <f t="shared" si="0"/>
        <v>67</v>
      </c>
      <c r="G18" s="2">
        <f t="shared" si="3"/>
        <v>250.5</v>
      </c>
      <c r="H18" s="19" t="s">
        <v>20</v>
      </c>
      <c r="I18" s="46">
        <v>23</v>
      </c>
      <c r="J18" s="46">
        <v>15</v>
      </c>
      <c r="K18" s="46">
        <v>4</v>
      </c>
      <c r="L18" s="46">
        <v>16</v>
      </c>
      <c r="M18" s="6">
        <f t="shared" si="1"/>
        <v>74.5</v>
      </c>
      <c r="N18" s="2">
        <f t="shared" si="4"/>
        <v>245.5</v>
      </c>
      <c r="O18" s="19" t="s">
        <v>13</v>
      </c>
      <c r="P18" s="46">
        <v>25</v>
      </c>
      <c r="Q18" s="46">
        <v>22</v>
      </c>
      <c r="R18" s="46">
        <v>0</v>
      </c>
      <c r="S18" s="46">
        <v>7</v>
      </c>
      <c r="T18" s="6">
        <f t="shared" si="2"/>
        <v>52</v>
      </c>
      <c r="U18" s="2">
        <f t="shared" si="5"/>
        <v>221</v>
      </c>
      <c r="AB18" s="81">
        <v>291</v>
      </c>
    </row>
    <row r="19" spans="1:28" ht="24" customHeight="1" thickBot="1" x14ac:dyDescent="0.25">
      <c r="A19" s="21" t="s">
        <v>42</v>
      </c>
      <c r="B19" s="47">
        <v>22</v>
      </c>
      <c r="C19" s="47">
        <v>16</v>
      </c>
      <c r="D19" s="47">
        <v>3</v>
      </c>
      <c r="E19" s="47">
        <v>16</v>
      </c>
      <c r="F19" s="7">
        <f t="shared" si="0"/>
        <v>73</v>
      </c>
      <c r="G19" s="3">
        <f t="shared" si="3"/>
        <v>266</v>
      </c>
      <c r="H19" s="20" t="s">
        <v>22</v>
      </c>
      <c r="I19" s="45">
        <v>24</v>
      </c>
      <c r="J19" s="45">
        <v>18</v>
      </c>
      <c r="K19" s="45">
        <v>4</v>
      </c>
      <c r="L19" s="45">
        <v>9</v>
      </c>
      <c r="M19" s="6">
        <f t="shared" si="1"/>
        <v>60.5</v>
      </c>
      <c r="N19" s="2">
        <f>M16+M17+M18+M19</f>
        <v>246</v>
      </c>
      <c r="O19" s="19" t="s">
        <v>16</v>
      </c>
      <c r="P19" s="46">
        <v>20</v>
      </c>
      <c r="Q19" s="46">
        <v>20</v>
      </c>
      <c r="R19" s="46">
        <v>1</v>
      </c>
      <c r="S19" s="46">
        <v>6</v>
      </c>
      <c r="T19" s="6">
        <f t="shared" si="2"/>
        <v>47</v>
      </c>
      <c r="U19" s="2">
        <f t="shared" si="5"/>
        <v>224.5</v>
      </c>
      <c r="AB19" s="81">
        <v>294</v>
      </c>
    </row>
    <row r="20" spans="1:28" ht="24" customHeight="1" x14ac:dyDescent="0.2">
      <c r="A20" s="19" t="s">
        <v>27</v>
      </c>
      <c r="B20" s="45">
        <v>17</v>
      </c>
      <c r="C20" s="45">
        <v>13</v>
      </c>
      <c r="D20" s="45">
        <v>2</v>
      </c>
      <c r="E20" s="45">
        <v>12</v>
      </c>
      <c r="F20" s="8">
        <f t="shared" si="0"/>
        <v>55.5</v>
      </c>
      <c r="G20" s="35"/>
      <c r="H20" s="19" t="s">
        <v>24</v>
      </c>
      <c r="I20" s="46">
        <v>22</v>
      </c>
      <c r="J20" s="46">
        <v>8</v>
      </c>
      <c r="K20" s="46">
        <v>1</v>
      </c>
      <c r="L20" s="46">
        <v>8</v>
      </c>
      <c r="M20" s="8">
        <f t="shared" si="1"/>
        <v>41</v>
      </c>
      <c r="N20" s="2">
        <f>M17+M18+M19+M20</f>
        <v>235.5</v>
      </c>
      <c r="O20" s="19" t="s">
        <v>45</v>
      </c>
      <c r="P20" s="45">
        <v>28</v>
      </c>
      <c r="Q20" s="45">
        <v>20</v>
      </c>
      <c r="R20" s="46">
        <v>1</v>
      </c>
      <c r="S20" s="45">
        <v>4</v>
      </c>
      <c r="T20" s="8">
        <f t="shared" si="2"/>
        <v>46</v>
      </c>
      <c r="U20" s="2">
        <f t="shared" si="5"/>
        <v>211</v>
      </c>
      <c r="AB20" s="81">
        <v>299</v>
      </c>
    </row>
    <row r="21" spans="1:28" ht="24" customHeight="1" thickBot="1" x14ac:dyDescent="0.25">
      <c r="A21" s="19" t="s">
        <v>28</v>
      </c>
      <c r="B21" s="46">
        <v>23</v>
      </c>
      <c r="C21" s="46">
        <v>12</v>
      </c>
      <c r="D21" s="46">
        <v>0</v>
      </c>
      <c r="E21" s="46">
        <v>17</v>
      </c>
      <c r="F21" s="6">
        <f t="shared" si="0"/>
        <v>66</v>
      </c>
      <c r="G21" s="36"/>
      <c r="H21" s="20" t="s">
        <v>25</v>
      </c>
      <c r="I21" s="46">
        <v>23</v>
      </c>
      <c r="J21" s="46">
        <v>15</v>
      </c>
      <c r="K21" s="46">
        <v>1</v>
      </c>
      <c r="L21" s="46">
        <v>9</v>
      </c>
      <c r="M21" s="6">
        <f t="shared" si="1"/>
        <v>51</v>
      </c>
      <c r="N21" s="2">
        <f>M18+M19+M20+M21</f>
        <v>227</v>
      </c>
      <c r="O21" s="21" t="s">
        <v>46</v>
      </c>
      <c r="P21" s="47">
        <v>21</v>
      </c>
      <c r="Q21" s="47">
        <v>18</v>
      </c>
      <c r="R21" s="47">
        <v>0</v>
      </c>
      <c r="S21" s="47">
        <v>2</v>
      </c>
      <c r="T21" s="7">
        <f t="shared" si="2"/>
        <v>33.5</v>
      </c>
      <c r="U21" s="3">
        <f t="shared" si="5"/>
        <v>178.5</v>
      </c>
      <c r="AB21" s="81">
        <v>299.5</v>
      </c>
    </row>
    <row r="22" spans="1:28" ht="24" customHeight="1" thickBot="1" x14ac:dyDescent="0.25">
      <c r="A22" s="19" t="s">
        <v>1</v>
      </c>
      <c r="B22" s="46">
        <v>15</v>
      </c>
      <c r="C22" s="46">
        <v>13</v>
      </c>
      <c r="D22" s="46">
        <v>2</v>
      </c>
      <c r="E22" s="46">
        <v>12</v>
      </c>
      <c r="F22" s="6">
        <f t="shared" si="0"/>
        <v>54.5</v>
      </c>
      <c r="G22" s="2"/>
      <c r="H22" s="21" t="s">
        <v>26</v>
      </c>
      <c r="I22" s="47">
        <v>13</v>
      </c>
      <c r="J22" s="47">
        <v>18</v>
      </c>
      <c r="K22" s="47">
        <v>2</v>
      </c>
      <c r="L22" s="47">
        <v>6</v>
      </c>
      <c r="M22" s="6">
        <f t="shared" si="1"/>
        <v>43.5</v>
      </c>
      <c r="N22" s="3">
        <f>M19+M20+M21+M22</f>
        <v>196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280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249.5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235.5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75</v>
      </c>
      <c r="N24" s="88"/>
      <c r="O24" s="181"/>
      <c r="P24" s="182"/>
      <c r="Q24" s="82" t="s">
        <v>73</v>
      </c>
      <c r="R24" s="86"/>
      <c r="S24" s="86"/>
      <c r="T24" s="87" t="s">
        <v>150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5" sqref="S5:U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CALLE 10  X CALLE 6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151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42423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8</v>
      </c>
      <c r="C10" s="46">
        <v>19</v>
      </c>
      <c r="D10" s="46">
        <v>1</v>
      </c>
      <c r="E10" s="46">
        <v>6</v>
      </c>
      <c r="F10" s="6">
        <f t="shared" ref="F10:F22" si="0">B10*0.5+C10*1+D10*2+E10*2.5</f>
        <v>40</v>
      </c>
      <c r="G10" s="2"/>
      <c r="H10" s="19" t="s">
        <v>4</v>
      </c>
      <c r="I10" s="46">
        <v>13</v>
      </c>
      <c r="J10" s="46">
        <v>21</v>
      </c>
      <c r="K10" s="46">
        <v>1</v>
      </c>
      <c r="L10" s="46">
        <v>15</v>
      </c>
      <c r="M10" s="6">
        <f t="shared" ref="M10:M22" si="1">I10*0.5+J10*1+K10*2+L10*2.5</f>
        <v>67</v>
      </c>
      <c r="N10" s="9">
        <f>F20+F21+F22+M10</f>
        <v>245.5</v>
      </c>
      <c r="O10" s="19" t="s">
        <v>43</v>
      </c>
      <c r="P10" s="46">
        <v>10</v>
      </c>
      <c r="Q10" s="46">
        <v>16</v>
      </c>
      <c r="R10" s="46">
        <v>2</v>
      </c>
      <c r="S10" s="46">
        <v>9</v>
      </c>
      <c r="T10" s="6">
        <f t="shared" ref="T10:T21" si="2">P10*0.5+Q10*1+R10*2+S10*2.5</f>
        <v>47.5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24</v>
      </c>
      <c r="D11" s="46">
        <v>0</v>
      </c>
      <c r="E11" s="46">
        <v>8</v>
      </c>
      <c r="F11" s="6">
        <f t="shared" si="0"/>
        <v>49</v>
      </c>
      <c r="G11" s="2"/>
      <c r="H11" s="19" t="s">
        <v>5</v>
      </c>
      <c r="I11" s="46">
        <v>12</v>
      </c>
      <c r="J11" s="46">
        <v>18</v>
      </c>
      <c r="K11" s="46">
        <v>3</v>
      </c>
      <c r="L11" s="46">
        <v>12</v>
      </c>
      <c r="M11" s="6">
        <f t="shared" si="1"/>
        <v>60</v>
      </c>
      <c r="N11" s="9">
        <f>F21+F22+M10+M11</f>
        <v>257</v>
      </c>
      <c r="O11" s="19" t="s">
        <v>44</v>
      </c>
      <c r="P11" s="46">
        <v>15</v>
      </c>
      <c r="Q11" s="46">
        <v>20</v>
      </c>
      <c r="R11" s="46">
        <v>3</v>
      </c>
      <c r="S11" s="46">
        <v>7</v>
      </c>
      <c r="T11" s="6">
        <f t="shared" si="2"/>
        <v>51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19</v>
      </c>
      <c r="D12" s="46">
        <v>2</v>
      </c>
      <c r="E12" s="46">
        <v>7</v>
      </c>
      <c r="F12" s="6">
        <f t="shared" si="0"/>
        <v>46</v>
      </c>
      <c r="G12" s="2"/>
      <c r="H12" s="19" t="s">
        <v>6</v>
      </c>
      <c r="I12" s="46">
        <v>13</v>
      </c>
      <c r="J12" s="46">
        <v>21</v>
      </c>
      <c r="K12" s="46">
        <v>1</v>
      </c>
      <c r="L12" s="46">
        <v>13</v>
      </c>
      <c r="M12" s="6">
        <f t="shared" si="1"/>
        <v>62</v>
      </c>
      <c r="N12" s="2">
        <f>F22+M10+M11+M12</f>
        <v>248.5</v>
      </c>
      <c r="O12" s="19" t="s">
        <v>32</v>
      </c>
      <c r="P12" s="46">
        <v>18</v>
      </c>
      <c r="Q12" s="46">
        <v>13</v>
      </c>
      <c r="R12" s="46">
        <v>2</v>
      </c>
      <c r="S12" s="46">
        <v>16</v>
      </c>
      <c r="T12" s="6">
        <f t="shared" si="2"/>
        <v>66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14</v>
      </c>
      <c r="D13" s="46">
        <v>2</v>
      </c>
      <c r="E13" s="46">
        <v>7</v>
      </c>
      <c r="F13" s="6">
        <f t="shared" si="0"/>
        <v>41.5</v>
      </c>
      <c r="G13" s="2">
        <f t="shared" ref="G13:G19" si="3">F10+F11+F12+F13</f>
        <v>176.5</v>
      </c>
      <c r="H13" s="19" t="s">
        <v>7</v>
      </c>
      <c r="I13" s="46">
        <v>6</v>
      </c>
      <c r="J13" s="46">
        <v>16</v>
      </c>
      <c r="K13" s="46">
        <v>0</v>
      </c>
      <c r="L13" s="46">
        <v>9</v>
      </c>
      <c r="M13" s="6">
        <f t="shared" si="1"/>
        <v>41.5</v>
      </c>
      <c r="N13" s="2">
        <f t="shared" ref="N13:N18" si="4">M10+M11+M12+M13</f>
        <v>230.5</v>
      </c>
      <c r="O13" s="19" t="s">
        <v>33</v>
      </c>
      <c r="P13" s="46">
        <v>16</v>
      </c>
      <c r="Q13" s="46">
        <v>19</v>
      </c>
      <c r="R13" s="46">
        <v>3</v>
      </c>
      <c r="S13" s="46">
        <v>9</v>
      </c>
      <c r="T13" s="6">
        <f t="shared" si="2"/>
        <v>55.5</v>
      </c>
      <c r="U13" s="2">
        <f t="shared" ref="U13:U21" si="5">T10+T11+T12+T13</f>
        <v>220</v>
      </c>
      <c r="AB13" s="81">
        <v>212.5</v>
      </c>
    </row>
    <row r="14" spans="1:28" ht="24" customHeight="1" x14ac:dyDescent="0.2">
      <c r="A14" s="18" t="s">
        <v>21</v>
      </c>
      <c r="B14" s="46">
        <v>16</v>
      </c>
      <c r="C14" s="46">
        <v>13</v>
      </c>
      <c r="D14" s="46">
        <v>3</v>
      </c>
      <c r="E14" s="46">
        <v>8</v>
      </c>
      <c r="F14" s="6">
        <f t="shared" si="0"/>
        <v>47</v>
      </c>
      <c r="G14" s="2">
        <f t="shared" si="3"/>
        <v>183.5</v>
      </c>
      <c r="H14" s="19" t="s">
        <v>9</v>
      </c>
      <c r="I14" s="46">
        <v>4</v>
      </c>
      <c r="J14" s="46">
        <v>16</v>
      </c>
      <c r="K14" s="46">
        <v>1</v>
      </c>
      <c r="L14" s="46">
        <v>11</v>
      </c>
      <c r="M14" s="6">
        <f t="shared" si="1"/>
        <v>47.5</v>
      </c>
      <c r="N14" s="2">
        <f t="shared" si="4"/>
        <v>211</v>
      </c>
      <c r="O14" s="19" t="s">
        <v>29</v>
      </c>
      <c r="P14" s="45">
        <v>21</v>
      </c>
      <c r="Q14" s="45">
        <v>25</v>
      </c>
      <c r="R14" s="45">
        <v>0</v>
      </c>
      <c r="S14" s="45">
        <v>7</v>
      </c>
      <c r="T14" s="6">
        <f t="shared" si="2"/>
        <v>53</v>
      </c>
      <c r="U14" s="2">
        <f t="shared" si="5"/>
        <v>225.5</v>
      </c>
      <c r="AB14" s="81">
        <v>226</v>
      </c>
    </row>
    <row r="15" spans="1:28" ht="24" customHeight="1" x14ac:dyDescent="0.2">
      <c r="A15" s="18" t="s">
        <v>23</v>
      </c>
      <c r="B15" s="46">
        <v>13</v>
      </c>
      <c r="C15" s="46">
        <v>20</v>
      </c>
      <c r="D15" s="46">
        <v>3</v>
      </c>
      <c r="E15" s="46">
        <v>6</v>
      </c>
      <c r="F15" s="6">
        <f t="shared" si="0"/>
        <v>47.5</v>
      </c>
      <c r="G15" s="2">
        <f t="shared" si="3"/>
        <v>182</v>
      </c>
      <c r="H15" s="19" t="s">
        <v>12</v>
      </c>
      <c r="I15" s="46">
        <v>10</v>
      </c>
      <c r="J15" s="46">
        <v>15</v>
      </c>
      <c r="K15" s="46">
        <v>2</v>
      </c>
      <c r="L15" s="46">
        <v>12</v>
      </c>
      <c r="M15" s="6">
        <f t="shared" si="1"/>
        <v>54</v>
      </c>
      <c r="N15" s="2">
        <f t="shared" si="4"/>
        <v>205</v>
      </c>
      <c r="O15" s="18" t="s">
        <v>30</v>
      </c>
      <c r="P15" s="46">
        <v>31</v>
      </c>
      <c r="Q15" s="46">
        <v>33</v>
      </c>
      <c r="R15" s="46">
        <v>4</v>
      </c>
      <c r="S15" s="46">
        <v>13</v>
      </c>
      <c r="T15" s="6">
        <f t="shared" si="2"/>
        <v>89</v>
      </c>
      <c r="U15" s="2">
        <f t="shared" si="5"/>
        <v>263.5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14</v>
      </c>
      <c r="D16" s="46">
        <v>2</v>
      </c>
      <c r="E16" s="46">
        <v>7</v>
      </c>
      <c r="F16" s="6">
        <f t="shared" si="0"/>
        <v>40</v>
      </c>
      <c r="G16" s="2">
        <f t="shared" si="3"/>
        <v>176</v>
      </c>
      <c r="H16" s="19" t="s">
        <v>15</v>
      </c>
      <c r="I16" s="46">
        <v>12</v>
      </c>
      <c r="J16" s="46">
        <v>14</v>
      </c>
      <c r="K16" s="46">
        <v>1</v>
      </c>
      <c r="L16" s="46">
        <v>10</v>
      </c>
      <c r="M16" s="6">
        <f t="shared" si="1"/>
        <v>47</v>
      </c>
      <c r="N16" s="2">
        <f t="shared" si="4"/>
        <v>190</v>
      </c>
      <c r="O16" s="19" t="s">
        <v>8</v>
      </c>
      <c r="P16" s="46">
        <v>22</v>
      </c>
      <c r="Q16" s="46">
        <v>36</v>
      </c>
      <c r="R16" s="46">
        <v>3</v>
      </c>
      <c r="S16" s="46">
        <v>10</v>
      </c>
      <c r="T16" s="6">
        <f t="shared" si="2"/>
        <v>78</v>
      </c>
      <c r="U16" s="2">
        <f t="shared" si="5"/>
        <v>275.5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13</v>
      </c>
      <c r="D17" s="46">
        <v>1</v>
      </c>
      <c r="E17" s="46">
        <v>3</v>
      </c>
      <c r="F17" s="6">
        <f t="shared" si="0"/>
        <v>27.5</v>
      </c>
      <c r="G17" s="2">
        <f t="shared" si="3"/>
        <v>162</v>
      </c>
      <c r="H17" s="19" t="s">
        <v>18</v>
      </c>
      <c r="I17" s="46">
        <v>13</v>
      </c>
      <c r="J17" s="46">
        <v>16</v>
      </c>
      <c r="K17" s="46">
        <v>1</v>
      </c>
      <c r="L17" s="46">
        <v>8</v>
      </c>
      <c r="M17" s="6">
        <f t="shared" si="1"/>
        <v>44.5</v>
      </c>
      <c r="N17" s="2">
        <f t="shared" si="4"/>
        <v>193</v>
      </c>
      <c r="O17" s="19" t="s">
        <v>10</v>
      </c>
      <c r="P17" s="46">
        <v>24</v>
      </c>
      <c r="Q17" s="46">
        <v>33</v>
      </c>
      <c r="R17" s="46">
        <v>2</v>
      </c>
      <c r="S17" s="46">
        <v>11</v>
      </c>
      <c r="T17" s="6">
        <f t="shared" si="2"/>
        <v>76.5</v>
      </c>
      <c r="U17" s="2">
        <f t="shared" si="5"/>
        <v>296.5</v>
      </c>
      <c r="AB17" s="81">
        <v>248</v>
      </c>
    </row>
    <row r="18" spans="1:28" ht="24" customHeight="1" x14ac:dyDescent="0.2">
      <c r="A18" s="18" t="s">
        <v>41</v>
      </c>
      <c r="B18" s="46">
        <v>10</v>
      </c>
      <c r="C18" s="46">
        <v>15</v>
      </c>
      <c r="D18" s="46">
        <v>3</v>
      </c>
      <c r="E18" s="46">
        <v>16</v>
      </c>
      <c r="F18" s="6">
        <f t="shared" si="0"/>
        <v>66</v>
      </c>
      <c r="G18" s="2">
        <f t="shared" si="3"/>
        <v>181</v>
      </c>
      <c r="H18" s="19" t="s">
        <v>20</v>
      </c>
      <c r="I18" s="46">
        <v>16</v>
      </c>
      <c r="J18" s="46">
        <v>10</v>
      </c>
      <c r="K18" s="46">
        <v>2</v>
      </c>
      <c r="L18" s="46">
        <v>6</v>
      </c>
      <c r="M18" s="6">
        <f t="shared" si="1"/>
        <v>37</v>
      </c>
      <c r="N18" s="2">
        <f t="shared" si="4"/>
        <v>182.5</v>
      </c>
      <c r="O18" s="19" t="s">
        <v>13</v>
      </c>
      <c r="P18" s="46">
        <v>21</v>
      </c>
      <c r="Q18" s="46">
        <v>25</v>
      </c>
      <c r="R18" s="46">
        <v>4</v>
      </c>
      <c r="S18" s="46">
        <v>10</v>
      </c>
      <c r="T18" s="6">
        <f t="shared" si="2"/>
        <v>68.5</v>
      </c>
      <c r="U18" s="2">
        <f t="shared" si="5"/>
        <v>312</v>
      </c>
      <c r="AB18" s="81">
        <v>248</v>
      </c>
    </row>
    <row r="19" spans="1:28" ht="24" customHeight="1" thickBot="1" x14ac:dyDescent="0.25">
      <c r="A19" s="21" t="s">
        <v>42</v>
      </c>
      <c r="B19" s="47">
        <v>13</v>
      </c>
      <c r="C19" s="47">
        <v>15</v>
      </c>
      <c r="D19" s="47">
        <v>1</v>
      </c>
      <c r="E19" s="47">
        <v>8</v>
      </c>
      <c r="F19" s="7">
        <f t="shared" si="0"/>
        <v>43.5</v>
      </c>
      <c r="G19" s="3">
        <f t="shared" si="3"/>
        <v>177</v>
      </c>
      <c r="H19" s="20" t="s">
        <v>22</v>
      </c>
      <c r="I19" s="45">
        <v>19</v>
      </c>
      <c r="J19" s="45">
        <v>13</v>
      </c>
      <c r="K19" s="45">
        <v>3</v>
      </c>
      <c r="L19" s="45">
        <v>9</v>
      </c>
      <c r="M19" s="6">
        <f t="shared" si="1"/>
        <v>51</v>
      </c>
      <c r="N19" s="2">
        <f>M16+M17+M18+M19</f>
        <v>179.5</v>
      </c>
      <c r="O19" s="19" t="s">
        <v>16</v>
      </c>
      <c r="P19" s="46">
        <v>21</v>
      </c>
      <c r="Q19" s="46">
        <v>24</v>
      </c>
      <c r="R19" s="46">
        <v>2</v>
      </c>
      <c r="S19" s="46">
        <v>9</v>
      </c>
      <c r="T19" s="6">
        <f t="shared" si="2"/>
        <v>61</v>
      </c>
      <c r="U19" s="2">
        <f t="shared" si="5"/>
        <v>284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10</v>
      </c>
      <c r="D20" s="45">
        <v>2</v>
      </c>
      <c r="E20" s="45">
        <v>12</v>
      </c>
      <c r="F20" s="8">
        <f t="shared" si="0"/>
        <v>48.5</v>
      </c>
      <c r="G20" s="35"/>
      <c r="H20" s="19" t="s">
        <v>24</v>
      </c>
      <c r="I20" s="46">
        <v>24</v>
      </c>
      <c r="J20" s="46">
        <v>12</v>
      </c>
      <c r="K20" s="46">
        <v>1</v>
      </c>
      <c r="L20" s="46">
        <v>8</v>
      </c>
      <c r="M20" s="8">
        <f t="shared" si="1"/>
        <v>46</v>
      </c>
      <c r="N20" s="2">
        <f>M17+M18+M19+M20</f>
        <v>178.5</v>
      </c>
      <c r="O20" s="19" t="s">
        <v>45</v>
      </c>
      <c r="P20" s="45">
        <v>20</v>
      </c>
      <c r="Q20" s="45">
        <v>28</v>
      </c>
      <c r="R20" s="45">
        <v>3</v>
      </c>
      <c r="S20" s="45">
        <v>8</v>
      </c>
      <c r="T20" s="8">
        <f t="shared" si="2"/>
        <v>64</v>
      </c>
      <c r="U20" s="2">
        <f t="shared" si="5"/>
        <v>270</v>
      </c>
      <c r="AB20" s="81">
        <v>275</v>
      </c>
    </row>
    <row r="21" spans="1:28" ht="24" customHeight="1" thickBot="1" x14ac:dyDescent="0.25">
      <c r="A21" s="19" t="s">
        <v>28</v>
      </c>
      <c r="B21" s="46">
        <v>13</v>
      </c>
      <c r="C21" s="46">
        <v>13</v>
      </c>
      <c r="D21" s="46">
        <v>3</v>
      </c>
      <c r="E21" s="46">
        <v>18</v>
      </c>
      <c r="F21" s="6">
        <f t="shared" si="0"/>
        <v>70.5</v>
      </c>
      <c r="G21" s="36"/>
      <c r="H21" s="20" t="s">
        <v>25</v>
      </c>
      <c r="I21" s="46">
        <v>14</v>
      </c>
      <c r="J21" s="46">
        <v>8</v>
      </c>
      <c r="K21" s="46">
        <v>0</v>
      </c>
      <c r="L21" s="46">
        <v>10</v>
      </c>
      <c r="M21" s="6">
        <f t="shared" si="1"/>
        <v>40</v>
      </c>
      <c r="N21" s="2">
        <f>M18+M19+M20+M21</f>
        <v>174</v>
      </c>
      <c r="O21" s="21" t="s">
        <v>46</v>
      </c>
      <c r="P21" s="47">
        <v>18</v>
      </c>
      <c r="Q21" s="47">
        <v>30</v>
      </c>
      <c r="R21" s="47">
        <v>2</v>
      </c>
      <c r="S21" s="47">
        <v>10</v>
      </c>
      <c r="T21" s="7">
        <f t="shared" si="2"/>
        <v>68</v>
      </c>
      <c r="U21" s="3">
        <f t="shared" si="5"/>
        <v>261.5</v>
      </c>
      <c r="AB21" s="8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17</v>
      </c>
      <c r="D22" s="46">
        <v>1</v>
      </c>
      <c r="E22" s="46">
        <v>14</v>
      </c>
      <c r="F22" s="6">
        <f t="shared" si="0"/>
        <v>59.5</v>
      </c>
      <c r="G22" s="2"/>
      <c r="H22" s="21" t="s">
        <v>26</v>
      </c>
      <c r="I22" s="47">
        <v>9</v>
      </c>
      <c r="J22" s="47">
        <v>6</v>
      </c>
      <c r="K22" s="47">
        <v>2</v>
      </c>
      <c r="L22" s="47">
        <v>14</v>
      </c>
      <c r="M22" s="6">
        <f t="shared" si="1"/>
        <v>49.5</v>
      </c>
      <c r="N22" s="3">
        <f>M19+M20+M21+M22</f>
        <v>186.5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183.5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257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312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66</v>
      </c>
      <c r="G24" s="88"/>
      <c r="H24" s="181"/>
      <c r="I24" s="182"/>
      <c r="J24" s="82" t="s">
        <v>73</v>
      </c>
      <c r="K24" s="86"/>
      <c r="L24" s="86"/>
      <c r="M24" s="87" t="s">
        <v>64</v>
      </c>
      <c r="N24" s="88"/>
      <c r="O24" s="181"/>
      <c r="P24" s="182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CALLE 10  X CALLE 6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0</v>
      </c>
      <c r="M5" s="174"/>
      <c r="N5" s="174"/>
      <c r="O5" s="50"/>
      <c r="P5" s="196" t="s">
        <v>57</v>
      </c>
      <c r="Q5" s="196"/>
      <c r="R5" s="196"/>
      <c r="S5" s="172" t="s">
        <v>152</v>
      </c>
      <c r="T5" s="172"/>
      <c r="U5" s="172"/>
    </row>
    <row r="6" spans="1:28" ht="12.75" customHeight="1" x14ac:dyDescent="0.2">
      <c r="A6" s="196" t="s">
        <v>55</v>
      </c>
      <c r="B6" s="196"/>
      <c r="C6" s="196"/>
      <c r="D6" s="189" t="s">
        <v>153</v>
      </c>
      <c r="E6" s="189"/>
      <c r="F6" s="189"/>
      <c r="G6" s="189"/>
      <c r="H6" s="189"/>
      <c r="I6" s="196" t="s">
        <v>59</v>
      </c>
      <c r="J6" s="196"/>
      <c r="K6" s="196"/>
      <c r="L6" s="195">
        <v>1</v>
      </c>
      <c r="M6" s="195"/>
      <c r="N6" s="195"/>
      <c r="O6" s="54"/>
      <c r="P6" s="196" t="s">
        <v>58</v>
      </c>
      <c r="Q6" s="196"/>
      <c r="R6" s="196"/>
      <c r="S6" s="201">
        <f>'G-1'!S6:U6</f>
        <v>42423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8</v>
      </c>
      <c r="C10" s="61">
        <v>3</v>
      </c>
      <c r="D10" s="61">
        <v>0</v>
      </c>
      <c r="E10" s="61">
        <v>0</v>
      </c>
      <c r="F10" s="62">
        <f t="shared" ref="F10:F22" si="0">B10*0.5+C10*1+D10*2+E10*2.5</f>
        <v>7</v>
      </c>
      <c r="G10" s="63"/>
      <c r="H10" s="64" t="s">
        <v>4</v>
      </c>
      <c r="I10" s="46">
        <v>5</v>
      </c>
      <c r="J10" s="46">
        <v>4</v>
      </c>
      <c r="K10" s="46">
        <v>0</v>
      </c>
      <c r="L10" s="46">
        <v>1</v>
      </c>
      <c r="M10" s="62">
        <f t="shared" ref="M10:M22" si="1">I10*0.5+J10*1+K10*2+L10*2.5</f>
        <v>9</v>
      </c>
      <c r="N10" s="65">
        <f>F20+F21+F22+M10</f>
        <v>28.5</v>
      </c>
      <c r="O10" s="64" t="s">
        <v>43</v>
      </c>
      <c r="P10" s="46">
        <v>6</v>
      </c>
      <c r="Q10" s="46">
        <v>1</v>
      </c>
      <c r="R10" s="46">
        <v>0</v>
      </c>
      <c r="S10" s="46">
        <v>0</v>
      </c>
      <c r="T10" s="62">
        <f t="shared" ref="T10:T21" si="2">P10*0.5+Q10*1+R10*2+S10*2.5</f>
        <v>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4</v>
      </c>
      <c r="D11" s="61">
        <v>0</v>
      </c>
      <c r="E11" s="61">
        <v>0</v>
      </c>
      <c r="F11" s="62">
        <f t="shared" si="0"/>
        <v>7</v>
      </c>
      <c r="G11" s="63"/>
      <c r="H11" s="64" t="s">
        <v>5</v>
      </c>
      <c r="I11" s="46">
        <v>5</v>
      </c>
      <c r="J11" s="46">
        <v>2</v>
      </c>
      <c r="K11" s="46">
        <v>0</v>
      </c>
      <c r="L11" s="46">
        <v>0</v>
      </c>
      <c r="M11" s="62">
        <f t="shared" si="1"/>
        <v>4.5</v>
      </c>
      <c r="N11" s="65">
        <f>F21+F22+M10+M11</f>
        <v>29.5</v>
      </c>
      <c r="O11" s="64" t="s">
        <v>44</v>
      </c>
      <c r="P11" s="46">
        <v>6</v>
      </c>
      <c r="Q11" s="46">
        <v>2</v>
      </c>
      <c r="R11" s="46">
        <v>0</v>
      </c>
      <c r="S11" s="46">
        <v>0</v>
      </c>
      <c r="T11" s="62">
        <f t="shared" si="2"/>
        <v>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1</v>
      </c>
      <c r="D12" s="61">
        <v>0</v>
      </c>
      <c r="E12" s="61">
        <v>0</v>
      </c>
      <c r="F12" s="62">
        <f t="shared" si="0"/>
        <v>4</v>
      </c>
      <c r="G12" s="63"/>
      <c r="H12" s="64" t="s">
        <v>6</v>
      </c>
      <c r="I12" s="46">
        <v>9</v>
      </c>
      <c r="J12" s="46">
        <v>4</v>
      </c>
      <c r="K12" s="46">
        <v>0</v>
      </c>
      <c r="L12" s="46">
        <v>0</v>
      </c>
      <c r="M12" s="62">
        <f t="shared" si="1"/>
        <v>8.5</v>
      </c>
      <c r="N12" s="63">
        <f>F22+M10+M11+M12</f>
        <v>32.5</v>
      </c>
      <c r="O12" s="64" t="s">
        <v>32</v>
      </c>
      <c r="P12" s="46">
        <v>4</v>
      </c>
      <c r="Q12" s="46">
        <v>1</v>
      </c>
      <c r="R12" s="46">
        <v>0</v>
      </c>
      <c r="S12" s="46">
        <v>0</v>
      </c>
      <c r="T12" s="62">
        <f t="shared" si="2"/>
        <v>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0</v>
      </c>
      <c r="D13" s="61">
        <v>0</v>
      </c>
      <c r="E13" s="61">
        <v>0</v>
      </c>
      <c r="F13" s="62">
        <f t="shared" si="0"/>
        <v>2.5</v>
      </c>
      <c r="G13" s="63">
        <f t="shared" ref="G13:G19" si="3">F10+F11+F12+F13</f>
        <v>20.5</v>
      </c>
      <c r="H13" s="64" t="s">
        <v>7</v>
      </c>
      <c r="I13" s="46">
        <v>12</v>
      </c>
      <c r="J13" s="46">
        <v>7</v>
      </c>
      <c r="K13" s="46">
        <v>0</v>
      </c>
      <c r="L13" s="46">
        <v>0</v>
      </c>
      <c r="M13" s="62">
        <f t="shared" si="1"/>
        <v>13</v>
      </c>
      <c r="N13" s="63">
        <f t="shared" ref="N13:N18" si="4">M10+M11+M12+M13</f>
        <v>35</v>
      </c>
      <c r="O13" s="64" t="s">
        <v>33</v>
      </c>
      <c r="P13" s="46">
        <v>4</v>
      </c>
      <c r="Q13" s="46">
        <v>2</v>
      </c>
      <c r="R13" s="46">
        <v>0</v>
      </c>
      <c r="S13" s="46">
        <v>0</v>
      </c>
      <c r="T13" s="62">
        <f t="shared" si="2"/>
        <v>4</v>
      </c>
      <c r="U13" s="63">
        <f t="shared" ref="U13:U21" si="5">T10+T11+T12+T13</f>
        <v>16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</v>
      </c>
      <c r="C14" s="61">
        <v>1</v>
      </c>
      <c r="D14" s="61">
        <v>0</v>
      </c>
      <c r="E14" s="61">
        <v>0</v>
      </c>
      <c r="F14" s="62">
        <f t="shared" si="0"/>
        <v>4</v>
      </c>
      <c r="G14" s="63">
        <f t="shared" si="3"/>
        <v>17.5</v>
      </c>
      <c r="H14" s="64" t="s">
        <v>9</v>
      </c>
      <c r="I14" s="46">
        <v>8</v>
      </c>
      <c r="J14" s="46">
        <v>2</v>
      </c>
      <c r="K14" s="46">
        <v>0</v>
      </c>
      <c r="L14" s="46">
        <v>0</v>
      </c>
      <c r="M14" s="62">
        <f t="shared" si="1"/>
        <v>6</v>
      </c>
      <c r="N14" s="63">
        <f t="shared" si="4"/>
        <v>32</v>
      </c>
      <c r="O14" s="64" t="s">
        <v>29</v>
      </c>
      <c r="P14" s="45">
        <v>5</v>
      </c>
      <c r="Q14" s="45">
        <v>4</v>
      </c>
      <c r="R14" s="45">
        <v>0</v>
      </c>
      <c r="S14" s="45">
        <v>0</v>
      </c>
      <c r="T14" s="62">
        <f t="shared" si="2"/>
        <v>6.5</v>
      </c>
      <c r="U14" s="63">
        <f t="shared" si="5"/>
        <v>18.5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4</v>
      </c>
      <c r="D15" s="61">
        <v>0</v>
      </c>
      <c r="E15" s="61">
        <v>0</v>
      </c>
      <c r="F15" s="62">
        <f t="shared" si="0"/>
        <v>6</v>
      </c>
      <c r="G15" s="63">
        <f t="shared" si="3"/>
        <v>16.5</v>
      </c>
      <c r="H15" s="64" t="s">
        <v>12</v>
      </c>
      <c r="I15" s="46">
        <v>7</v>
      </c>
      <c r="J15" s="46">
        <v>2</v>
      </c>
      <c r="K15" s="46">
        <v>0</v>
      </c>
      <c r="L15" s="46">
        <v>0</v>
      </c>
      <c r="M15" s="62">
        <f t="shared" si="1"/>
        <v>5.5</v>
      </c>
      <c r="N15" s="63">
        <f t="shared" si="4"/>
        <v>33</v>
      </c>
      <c r="O15" s="60" t="s">
        <v>30</v>
      </c>
      <c r="P15" s="46">
        <v>12</v>
      </c>
      <c r="Q15" s="46">
        <v>5</v>
      </c>
      <c r="R15" s="46">
        <v>0</v>
      </c>
      <c r="S15" s="46">
        <v>0</v>
      </c>
      <c r="T15" s="62">
        <f t="shared" si="2"/>
        <v>11</v>
      </c>
      <c r="U15" s="63">
        <f t="shared" si="5"/>
        <v>24.5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1</v>
      </c>
      <c r="D16" s="61">
        <v>0</v>
      </c>
      <c r="E16" s="61">
        <v>0</v>
      </c>
      <c r="F16" s="62">
        <f t="shared" si="0"/>
        <v>4</v>
      </c>
      <c r="G16" s="63">
        <f t="shared" si="3"/>
        <v>16.5</v>
      </c>
      <c r="H16" s="64" t="s">
        <v>15</v>
      </c>
      <c r="I16" s="46">
        <v>8</v>
      </c>
      <c r="J16" s="46">
        <v>2</v>
      </c>
      <c r="K16" s="46">
        <v>0</v>
      </c>
      <c r="L16" s="46">
        <v>0</v>
      </c>
      <c r="M16" s="62">
        <f t="shared" si="1"/>
        <v>6</v>
      </c>
      <c r="N16" s="63">
        <f t="shared" si="4"/>
        <v>30.5</v>
      </c>
      <c r="O16" s="64" t="s">
        <v>8</v>
      </c>
      <c r="P16" s="46">
        <v>10</v>
      </c>
      <c r="Q16" s="46">
        <v>7</v>
      </c>
      <c r="R16" s="46">
        <v>0</v>
      </c>
      <c r="S16" s="46">
        <v>0</v>
      </c>
      <c r="T16" s="62">
        <f t="shared" si="2"/>
        <v>12</v>
      </c>
      <c r="U16" s="63">
        <f t="shared" si="5"/>
        <v>33.5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</v>
      </c>
      <c r="C17" s="61">
        <v>2</v>
      </c>
      <c r="D17" s="61">
        <v>0</v>
      </c>
      <c r="E17" s="61">
        <v>2</v>
      </c>
      <c r="F17" s="62">
        <f t="shared" si="0"/>
        <v>9.5</v>
      </c>
      <c r="G17" s="63">
        <f t="shared" si="3"/>
        <v>23.5</v>
      </c>
      <c r="H17" s="64" t="s">
        <v>18</v>
      </c>
      <c r="I17" s="46">
        <v>6</v>
      </c>
      <c r="J17" s="46">
        <v>1</v>
      </c>
      <c r="K17" s="46">
        <v>0</v>
      </c>
      <c r="L17" s="46">
        <v>0</v>
      </c>
      <c r="M17" s="62">
        <f t="shared" si="1"/>
        <v>4</v>
      </c>
      <c r="N17" s="63">
        <f t="shared" si="4"/>
        <v>21.5</v>
      </c>
      <c r="O17" s="64" t="s">
        <v>10</v>
      </c>
      <c r="P17" s="46">
        <v>8</v>
      </c>
      <c r="Q17" s="46">
        <v>5</v>
      </c>
      <c r="R17" s="46">
        <v>0</v>
      </c>
      <c r="S17" s="46">
        <v>0</v>
      </c>
      <c r="T17" s="62">
        <f t="shared" si="2"/>
        <v>9</v>
      </c>
      <c r="U17" s="63">
        <f t="shared" si="5"/>
        <v>38.5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4</v>
      </c>
      <c r="D18" s="61">
        <v>0</v>
      </c>
      <c r="E18" s="61">
        <v>0</v>
      </c>
      <c r="F18" s="62">
        <f t="shared" si="0"/>
        <v>6.5</v>
      </c>
      <c r="G18" s="63">
        <f t="shared" si="3"/>
        <v>26</v>
      </c>
      <c r="H18" s="64" t="s">
        <v>20</v>
      </c>
      <c r="I18" s="46">
        <v>8</v>
      </c>
      <c r="J18" s="46">
        <v>2</v>
      </c>
      <c r="K18" s="46">
        <v>0</v>
      </c>
      <c r="L18" s="46">
        <v>0</v>
      </c>
      <c r="M18" s="62">
        <f t="shared" si="1"/>
        <v>6</v>
      </c>
      <c r="N18" s="63">
        <f t="shared" si="4"/>
        <v>21.5</v>
      </c>
      <c r="O18" s="64" t="s">
        <v>13</v>
      </c>
      <c r="P18" s="46">
        <v>7</v>
      </c>
      <c r="Q18" s="46">
        <v>3</v>
      </c>
      <c r="R18" s="46">
        <v>0</v>
      </c>
      <c r="S18" s="46">
        <v>0</v>
      </c>
      <c r="T18" s="62">
        <f t="shared" si="2"/>
        <v>6.5</v>
      </c>
      <c r="U18" s="63">
        <f t="shared" si="5"/>
        <v>38.5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5</v>
      </c>
      <c r="D19" s="69">
        <v>0</v>
      </c>
      <c r="E19" s="69">
        <v>1</v>
      </c>
      <c r="F19" s="70">
        <f t="shared" si="0"/>
        <v>11</v>
      </c>
      <c r="G19" s="71">
        <f t="shared" si="3"/>
        <v>31</v>
      </c>
      <c r="H19" s="72" t="s">
        <v>22</v>
      </c>
      <c r="I19" s="45">
        <v>13</v>
      </c>
      <c r="J19" s="45">
        <v>2</v>
      </c>
      <c r="K19" s="45">
        <v>0</v>
      </c>
      <c r="L19" s="45">
        <v>0</v>
      </c>
      <c r="M19" s="62">
        <f t="shared" si="1"/>
        <v>8.5</v>
      </c>
      <c r="N19" s="63">
        <f>M16+M17+M18+M19</f>
        <v>24.5</v>
      </c>
      <c r="O19" s="64" t="s">
        <v>16</v>
      </c>
      <c r="P19" s="46">
        <v>8</v>
      </c>
      <c r="Q19" s="46">
        <v>5</v>
      </c>
      <c r="R19" s="46">
        <v>0</v>
      </c>
      <c r="S19" s="46">
        <v>0</v>
      </c>
      <c r="T19" s="62">
        <f t="shared" si="2"/>
        <v>9</v>
      </c>
      <c r="U19" s="63">
        <f t="shared" si="5"/>
        <v>36.5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1</v>
      </c>
      <c r="D20" s="67">
        <v>0</v>
      </c>
      <c r="E20" s="67">
        <v>0</v>
      </c>
      <c r="F20" s="73">
        <f t="shared" si="0"/>
        <v>3.5</v>
      </c>
      <c r="G20" s="74"/>
      <c r="H20" s="64" t="s">
        <v>24</v>
      </c>
      <c r="I20" s="46">
        <v>8</v>
      </c>
      <c r="J20" s="46">
        <v>1</v>
      </c>
      <c r="K20" s="46">
        <v>0</v>
      </c>
      <c r="L20" s="46">
        <v>0</v>
      </c>
      <c r="M20" s="73">
        <f t="shared" si="1"/>
        <v>5</v>
      </c>
      <c r="N20" s="63">
        <f>M17+M18+M19+M20</f>
        <v>23.5</v>
      </c>
      <c r="O20" s="64" t="s">
        <v>45</v>
      </c>
      <c r="P20" s="45">
        <v>6</v>
      </c>
      <c r="Q20" s="45">
        <v>4</v>
      </c>
      <c r="R20" s="45">
        <v>0</v>
      </c>
      <c r="S20" s="45">
        <v>0</v>
      </c>
      <c r="T20" s="73">
        <f t="shared" si="2"/>
        <v>7</v>
      </c>
      <c r="U20" s="63">
        <f t="shared" si="5"/>
        <v>31.5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</v>
      </c>
      <c r="C21" s="61">
        <v>2</v>
      </c>
      <c r="D21" s="61">
        <v>0</v>
      </c>
      <c r="E21" s="61">
        <v>0</v>
      </c>
      <c r="F21" s="62">
        <f t="shared" si="0"/>
        <v>5.5</v>
      </c>
      <c r="G21" s="75"/>
      <c r="H21" s="72" t="s">
        <v>25</v>
      </c>
      <c r="I21" s="46">
        <v>7</v>
      </c>
      <c r="J21" s="46">
        <v>3</v>
      </c>
      <c r="K21" s="46">
        <v>0</v>
      </c>
      <c r="L21" s="46">
        <v>0</v>
      </c>
      <c r="M21" s="62">
        <f t="shared" si="1"/>
        <v>6.5</v>
      </c>
      <c r="N21" s="63">
        <f>M18+M19+M20+M21</f>
        <v>26</v>
      </c>
      <c r="O21" s="68" t="s">
        <v>46</v>
      </c>
      <c r="P21" s="47">
        <v>5</v>
      </c>
      <c r="Q21" s="47">
        <v>2</v>
      </c>
      <c r="R21" s="47">
        <v>0</v>
      </c>
      <c r="S21" s="47">
        <v>0</v>
      </c>
      <c r="T21" s="70">
        <f t="shared" si="2"/>
        <v>4.5</v>
      </c>
      <c r="U21" s="71">
        <f t="shared" si="5"/>
        <v>27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3</v>
      </c>
      <c r="D22" s="61">
        <v>0</v>
      </c>
      <c r="E22" s="61">
        <v>1</v>
      </c>
      <c r="F22" s="62">
        <f t="shared" si="0"/>
        <v>10.5</v>
      </c>
      <c r="G22" s="63"/>
      <c r="H22" s="68" t="s">
        <v>26</v>
      </c>
      <c r="I22" s="47">
        <v>4</v>
      </c>
      <c r="J22" s="47">
        <v>3</v>
      </c>
      <c r="K22" s="47">
        <v>0</v>
      </c>
      <c r="L22" s="47">
        <v>1</v>
      </c>
      <c r="M22" s="62">
        <f t="shared" si="1"/>
        <v>7.5</v>
      </c>
      <c r="N22" s="71">
        <f>M19+M20+M21+M22</f>
        <v>27.5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31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35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89</v>
      </c>
      <c r="G24" s="88"/>
      <c r="H24" s="207"/>
      <c r="I24" s="208"/>
      <c r="J24" s="83" t="s">
        <v>73</v>
      </c>
      <c r="K24" s="86"/>
      <c r="L24" s="86"/>
      <c r="M24" s="87" t="s">
        <v>154</v>
      </c>
      <c r="N24" s="88"/>
      <c r="O24" s="207"/>
      <c r="P24" s="208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CALLE 10  X CALLE 6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0</v>
      </c>
      <c r="M6" s="174"/>
      <c r="N6" s="174"/>
      <c r="O6" s="12"/>
      <c r="P6" s="163" t="s">
        <v>58</v>
      </c>
      <c r="Q6" s="163"/>
      <c r="R6" s="163"/>
      <c r="S6" s="214">
        <f>'G-1'!S6:U6</f>
        <v>42423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'G-1'!B10+'G-2'!B10+'G-2A'!B10</f>
        <v>49</v>
      </c>
      <c r="C10" s="46">
        <f>'G-1'!C10+'G-2'!C10+'G-2A'!C10</f>
        <v>51</v>
      </c>
      <c r="D10" s="46">
        <f>'G-1'!D10+'G-2'!D10+'G-2A'!D10</f>
        <v>5</v>
      </c>
      <c r="E10" s="46">
        <f>'G-1'!E10+'G-2'!E10+'G-2A'!E10</f>
        <v>16</v>
      </c>
      <c r="F10" s="6">
        <f t="shared" ref="F10:F22" si="0">B10*0.5+C10*1+D10*2+E10*2.5</f>
        <v>125.5</v>
      </c>
      <c r="G10" s="2"/>
      <c r="H10" s="19" t="s">
        <v>4</v>
      </c>
      <c r="I10" s="46">
        <f>'G-1'!I10+'G-2'!I10+'G-2A'!I10</f>
        <v>41</v>
      </c>
      <c r="J10" s="46">
        <f>'G-1'!J10+'G-2'!J10+'G-2A'!J10</f>
        <v>40</v>
      </c>
      <c r="K10" s="46">
        <f>'G-1'!K10+'G-2'!K10+'G-2A'!K10</f>
        <v>3</v>
      </c>
      <c r="L10" s="46">
        <f>'G-1'!L10+'G-2'!L10+'G-2A'!L10</f>
        <v>31</v>
      </c>
      <c r="M10" s="6">
        <f t="shared" ref="M10:M22" si="1">I10*0.5+J10*1+K10*2+L10*2.5</f>
        <v>144</v>
      </c>
      <c r="N10" s="9">
        <f>F20+F21+F22+M10</f>
        <v>518</v>
      </c>
      <c r="O10" s="19" t="s">
        <v>43</v>
      </c>
      <c r="P10" s="46">
        <f>'G-1'!P10+'G-2'!P10+'G-2A'!P10</f>
        <v>30</v>
      </c>
      <c r="Q10" s="46">
        <f>'G-1'!Q10+'G-2'!Q10+'G-2A'!Q10</f>
        <v>35</v>
      </c>
      <c r="R10" s="46">
        <f>'G-1'!R10+'G-2'!R10+'G-2A'!R10</f>
        <v>3</v>
      </c>
      <c r="S10" s="46">
        <f>'G-1'!S10+'G-2'!S10+'G-2A'!S10</f>
        <v>18</v>
      </c>
      <c r="T10" s="6">
        <f t="shared" ref="T10:T21" si="2">P10*0.5+Q10*1+R10*2+S10*2.5</f>
        <v>101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'G-1'!B11+'G-2'!B11+'G-2A'!B11</f>
        <v>40</v>
      </c>
      <c r="C11" s="46">
        <f>'G-1'!C11+'G-2'!C11+'G-2A'!C11</f>
        <v>52</v>
      </c>
      <c r="D11" s="46">
        <f>'G-1'!D11+'G-2'!D11+'G-2A'!D11</f>
        <v>4</v>
      </c>
      <c r="E11" s="46">
        <f>'G-1'!E11+'G-2'!E11+'G-2A'!E11</f>
        <v>16</v>
      </c>
      <c r="F11" s="6">
        <f t="shared" si="0"/>
        <v>120</v>
      </c>
      <c r="G11" s="2"/>
      <c r="H11" s="19" t="s">
        <v>5</v>
      </c>
      <c r="I11" s="46">
        <f>'G-1'!I11+'G-2'!I11+'G-2A'!I11</f>
        <v>43</v>
      </c>
      <c r="J11" s="46">
        <f>'G-1'!J11+'G-2'!J11+'G-2A'!J11</f>
        <v>36</v>
      </c>
      <c r="K11" s="46">
        <f>'G-1'!K11+'G-2'!K11+'G-2A'!K11</f>
        <v>5</v>
      </c>
      <c r="L11" s="46">
        <f>'G-1'!L11+'G-2'!L11+'G-2A'!L11</f>
        <v>21</v>
      </c>
      <c r="M11" s="6">
        <f t="shared" si="1"/>
        <v>120</v>
      </c>
      <c r="N11" s="9">
        <f>F21+F22+M10+M11</f>
        <v>530.5</v>
      </c>
      <c r="O11" s="19" t="s">
        <v>44</v>
      </c>
      <c r="P11" s="46">
        <f>'G-1'!P11+'G-2'!P11+'G-2A'!P11</f>
        <v>47</v>
      </c>
      <c r="Q11" s="46">
        <f>'G-1'!Q11+'G-2'!Q11+'G-2A'!Q11</f>
        <v>37</v>
      </c>
      <c r="R11" s="46">
        <f>'G-1'!R11+'G-2'!R11+'G-2A'!R11</f>
        <v>5</v>
      </c>
      <c r="S11" s="46">
        <f>'G-1'!S11+'G-2'!S11+'G-2A'!S11</f>
        <v>21</v>
      </c>
      <c r="T11" s="6">
        <f t="shared" si="2"/>
        <v>123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'G-1'!B12+'G-2'!B12+'G-2A'!B12</f>
        <v>33</v>
      </c>
      <c r="C12" s="46">
        <f>'G-1'!C12+'G-2'!C12+'G-2A'!C12</f>
        <v>48</v>
      </c>
      <c r="D12" s="46">
        <f>'G-1'!D12+'G-2'!D12+'G-2A'!D12</f>
        <v>6</v>
      </c>
      <c r="E12" s="46">
        <f>'G-1'!E12+'G-2'!E12+'G-2A'!E12</f>
        <v>17</v>
      </c>
      <c r="F12" s="6">
        <f t="shared" si="0"/>
        <v>119</v>
      </c>
      <c r="G12" s="2"/>
      <c r="H12" s="19" t="s">
        <v>6</v>
      </c>
      <c r="I12" s="46">
        <f>'G-1'!I12+'G-2'!I12+'G-2A'!I12</f>
        <v>51</v>
      </c>
      <c r="J12" s="46">
        <f>'G-1'!J12+'G-2'!J12+'G-2A'!J12</f>
        <v>45</v>
      </c>
      <c r="K12" s="46">
        <f>'G-1'!K12+'G-2'!K12+'G-2A'!K12</f>
        <v>2</v>
      </c>
      <c r="L12" s="46">
        <f>'G-1'!L12+'G-2'!L12+'G-2A'!L12</f>
        <v>27</v>
      </c>
      <c r="M12" s="6">
        <f t="shared" si="1"/>
        <v>142</v>
      </c>
      <c r="N12" s="2">
        <f>F22+M10+M11+M12</f>
        <v>530.5</v>
      </c>
      <c r="O12" s="19" t="s">
        <v>32</v>
      </c>
      <c r="P12" s="46">
        <f>'G-1'!P12+'G-2'!P12+'G-2A'!P12</f>
        <v>43</v>
      </c>
      <c r="Q12" s="46">
        <f>'G-1'!Q12+'G-2'!Q12+'G-2A'!Q12</f>
        <v>23</v>
      </c>
      <c r="R12" s="46">
        <f>'G-1'!R12+'G-2'!R12+'G-2A'!R12</f>
        <v>3</v>
      </c>
      <c r="S12" s="46">
        <f>'G-1'!S12+'G-2'!S12+'G-2A'!S12</f>
        <v>30</v>
      </c>
      <c r="T12" s="6">
        <f t="shared" si="2"/>
        <v>125.5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'G-1'!B13+'G-2'!B13+'G-2A'!B13</f>
        <v>37</v>
      </c>
      <c r="C13" s="46">
        <f>'G-1'!C13+'G-2'!C13+'G-2A'!C13</f>
        <v>36</v>
      </c>
      <c r="D13" s="46">
        <f>'G-1'!D13+'G-2'!D13+'G-2A'!D13</f>
        <v>4</v>
      </c>
      <c r="E13" s="46">
        <f>'G-1'!E13+'G-2'!E13+'G-2A'!E13</f>
        <v>20</v>
      </c>
      <c r="F13" s="6">
        <f t="shared" si="0"/>
        <v>112.5</v>
      </c>
      <c r="G13" s="2">
        <f t="shared" ref="G13:G19" si="3">F10+F11+F12+F13</f>
        <v>477</v>
      </c>
      <c r="H13" s="19" t="s">
        <v>7</v>
      </c>
      <c r="I13" s="46">
        <f>'G-1'!I13+'G-2'!I13+'G-2A'!I13</f>
        <v>37</v>
      </c>
      <c r="J13" s="46">
        <f>'G-1'!J13+'G-2'!J13+'G-2A'!J13</f>
        <v>33</v>
      </c>
      <c r="K13" s="46">
        <f>'G-1'!K13+'G-2'!K13+'G-2A'!K13</f>
        <v>1</v>
      </c>
      <c r="L13" s="46">
        <f>'G-1'!L13+'G-2'!L13+'G-2A'!L13</f>
        <v>20</v>
      </c>
      <c r="M13" s="6">
        <f t="shared" si="1"/>
        <v>103.5</v>
      </c>
      <c r="N13" s="2">
        <f t="shared" ref="N13:N18" si="4">M10+M11+M12+M13</f>
        <v>509.5</v>
      </c>
      <c r="O13" s="19" t="s">
        <v>33</v>
      </c>
      <c r="P13" s="46">
        <f>'G-1'!P13+'G-2'!P13+'G-2A'!P13</f>
        <v>38</v>
      </c>
      <c r="Q13" s="46">
        <f>'G-1'!Q13+'G-2'!Q13+'G-2A'!Q13</f>
        <v>37</v>
      </c>
      <c r="R13" s="46">
        <f>'G-1'!R13+'G-2'!R13+'G-2A'!R13</f>
        <v>5</v>
      </c>
      <c r="S13" s="46">
        <f>'G-1'!S13+'G-2'!S13+'G-2A'!S13</f>
        <v>16</v>
      </c>
      <c r="T13" s="6">
        <f t="shared" si="2"/>
        <v>106</v>
      </c>
      <c r="U13" s="2">
        <f t="shared" ref="U13:U21" si="5">T10+T11+T12+T13</f>
        <v>455.5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'G-1'!B14+'G-2'!B14+'G-2A'!B14</f>
        <v>41</v>
      </c>
      <c r="C14" s="46">
        <f>'G-1'!C14+'G-2'!C14+'G-2A'!C14</f>
        <v>37</v>
      </c>
      <c r="D14" s="46">
        <f>'G-1'!D14+'G-2'!D14+'G-2A'!D14</f>
        <v>4</v>
      </c>
      <c r="E14" s="46">
        <f>'G-1'!E14+'G-2'!E14+'G-2A'!E14</f>
        <v>19</v>
      </c>
      <c r="F14" s="6">
        <f t="shared" si="0"/>
        <v>113</v>
      </c>
      <c r="G14" s="2">
        <f t="shared" si="3"/>
        <v>464.5</v>
      </c>
      <c r="H14" s="19" t="s">
        <v>9</v>
      </c>
      <c r="I14" s="46">
        <f>'G-1'!I14+'G-2'!I14+'G-2A'!I14</f>
        <v>42</v>
      </c>
      <c r="J14" s="46">
        <f>'G-1'!J14+'G-2'!J14+'G-2A'!J14</f>
        <v>39</v>
      </c>
      <c r="K14" s="46">
        <f>'G-1'!K14+'G-2'!K14+'G-2A'!K14</f>
        <v>2</v>
      </c>
      <c r="L14" s="46">
        <f>'G-1'!L14+'G-2'!L14+'G-2A'!L14</f>
        <v>18</v>
      </c>
      <c r="M14" s="6">
        <f t="shared" si="1"/>
        <v>109</v>
      </c>
      <c r="N14" s="2">
        <f t="shared" si="4"/>
        <v>474.5</v>
      </c>
      <c r="O14" s="19" t="s">
        <v>29</v>
      </c>
      <c r="P14" s="46">
        <f>'G-1'!P14+'G-2'!P14+'G-2A'!P14</f>
        <v>53</v>
      </c>
      <c r="Q14" s="46">
        <f>'G-1'!Q14+'G-2'!Q14+'G-2A'!Q14</f>
        <v>50</v>
      </c>
      <c r="R14" s="46">
        <f>'G-1'!R14+'G-2'!R14+'G-2A'!R14</f>
        <v>3</v>
      </c>
      <c r="S14" s="46">
        <f>'G-1'!S14+'G-2'!S14+'G-2A'!S14</f>
        <v>17</v>
      </c>
      <c r="T14" s="6">
        <f t="shared" si="2"/>
        <v>125</v>
      </c>
      <c r="U14" s="2">
        <f t="shared" si="5"/>
        <v>479.5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'G-1'!B15+'G-2'!B15+'G-2A'!B15</f>
        <v>32</v>
      </c>
      <c r="C15" s="46">
        <f>'G-1'!C15+'G-2'!C15+'G-2A'!C15</f>
        <v>40</v>
      </c>
      <c r="D15" s="46">
        <f>'G-1'!D15+'G-2'!D15+'G-2A'!D15</f>
        <v>5</v>
      </c>
      <c r="E15" s="46">
        <f>'G-1'!E15+'G-2'!E15+'G-2A'!E15</f>
        <v>18</v>
      </c>
      <c r="F15" s="6">
        <f t="shared" si="0"/>
        <v>111</v>
      </c>
      <c r="G15" s="2">
        <f t="shared" si="3"/>
        <v>455.5</v>
      </c>
      <c r="H15" s="19" t="s">
        <v>12</v>
      </c>
      <c r="I15" s="46">
        <f>'G-1'!I15+'G-2'!I15+'G-2A'!I15</f>
        <v>37</v>
      </c>
      <c r="J15" s="46">
        <f>'G-1'!J15+'G-2'!J15+'G-2A'!J15</f>
        <v>38</v>
      </c>
      <c r="K15" s="46">
        <f>'G-1'!K15+'G-2'!K15+'G-2A'!K15</f>
        <v>4</v>
      </c>
      <c r="L15" s="46">
        <f>'G-1'!L15+'G-2'!L15+'G-2A'!L15</f>
        <v>22</v>
      </c>
      <c r="M15" s="6">
        <f t="shared" si="1"/>
        <v>119.5</v>
      </c>
      <c r="N15" s="2">
        <f t="shared" si="4"/>
        <v>474</v>
      </c>
      <c r="O15" s="18" t="s">
        <v>30</v>
      </c>
      <c r="P15" s="46">
        <f>'G-1'!P15+'G-2'!P15+'G-2A'!P15</f>
        <v>56</v>
      </c>
      <c r="Q15" s="46">
        <f>'G-1'!Q15+'G-2'!Q15+'G-2A'!Q15</f>
        <v>51</v>
      </c>
      <c r="R15" s="46">
        <f>'G-1'!R15+'G-2'!R15+'G-2A'!R15</f>
        <v>6</v>
      </c>
      <c r="S15" s="46">
        <f>'G-1'!S15+'G-2'!S15+'G-2A'!S15</f>
        <v>21</v>
      </c>
      <c r="T15" s="6">
        <f t="shared" si="2"/>
        <v>143.5</v>
      </c>
      <c r="U15" s="2">
        <f t="shared" si="5"/>
        <v>500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'G-1'!B16+'G-2'!B16+'G-2A'!B16</f>
        <v>38</v>
      </c>
      <c r="C16" s="46">
        <f>'G-1'!C16+'G-2'!C16+'G-2A'!C16</f>
        <v>31</v>
      </c>
      <c r="D16" s="46">
        <f>'G-1'!D16+'G-2'!D16+'G-2A'!D16</f>
        <v>5</v>
      </c>
      <c r="E16" s="46">
        <f>'G-1'!E16+'G-2'!E16+'G-2A'!E16</f>
        <v>19</v>
      </c>
      <c r="F16" s="6">
        <f t="shared" si="0"/>
        <v>107.5</v>
      </c>
      <c r="G16" s="2">
        <f t="shared" si="3"/>
        <v>444</v>
      </c>
      <c r="H16" s="19" t="s">
        <v>15</v>
      </c>
      <c r="I16" s="46">
        <f>'G-1'!I16+'G-2'!I16+'G-2A'!I16</f>
        <v>39</v>
      </c>
      <c r="J16" s="46">
        <f>'G-1'!J16+'G-2'!J16+'G-2A'!J16</f>
        <v>36</v>
      </c>
      <c r="K16" s="46">
        <f>'G-1'!K16+'G-2'!K16+'G-2A'!K16</f>
        <v>2</v>
      </c>
      <c r="L16" s="46">
        <f>'G-1'!L16+'G-2'!L16+'G-2A'!L16</f>
        <v>18</v>
      </c>
      <c r="M16" s="6">
        <f t="shared" si="1"/>
        <v>104.5</v>
      </c>
      <c r="N16" s="2">
        <f t="shared" si="4"/>
        <v>436.5</v>
      </c>
      <c r="O16" s="19" t="s">
        <v>8</v>
      </c>
      <c r="P16" s="46">
        <f>'G-1'!P16+'G-2'!P16+'G-2A'!P16</f>
        <v>62</v>
      </c>
      <c r="Q16" s="46">
        <f>'G-1'!Q16+'G-2'!Q16+'G-2A'!Q16</f>
        <v>63</v>
      </c>
      <c r="R16" s="46">
        <f>'G-1'!R16+'G-2'!R16+'G-2A'!R16</f>
        <v>4</v>
      </c>
      <c r="S16" s="46">
        <f>'G-1'!S16+'G-2'!S16+'G-2A'!S16</f>
        <v>19</v>
      </c>
      <c r="T16" s="6">
        <f t="shared" si="2"/>
        <v>149.5</v>
      </c>
      <c r="U16" s="2">
        <f t="shared" si="5"/>
        <v>524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'G-1'!B17+'G-2'!B17+'G-2A'!B17</f>
        <v>37</v>
      </c>
      <c r="C17" s="46">
        <f>'G-1'!C17+'G-2'!C17+'G-2A'!C17</f>
        <v>30</v>
      </c>
      <c r="D17" s="46">
        <f>'G-1'!D17+'G-2'!D17+'G-2A'!D17</f>
        <v>3</v>
      </c>
      <c r="E17" s="46">
        <f>'G-1'!E17+'G-2'!E17+'G-2A'!E17</f>
        <v>18</v>
      </c>
      <c r="F17" s="6">
        <f t="shared" si="0"/>
        <v>99.5</v>
      </c>
      <c r="G17" s="2">
        <f t="shared" si="3"/>
        <v>431</v>
      </c>
      <c r="H17" s="19" t="s">
        <v>18</v>
      </c>
      <c r="I17" s="46">
        <f>'G-1'!I17+'G-2'!I17+'G-2A'!I17</f>
        <v>38</v>
      </c>
      <c r="J17" s="46">
        <f>'G-1'!J17+'G-2'!J17+'G-2A'!J17</f>
        <v>35</v>
      </c>
      <c r="K17" s="46">
        <f>'G-1'!K17+'G-2'!K17+'G-2A'!K17</f>
        <v>2</v>
      </c>
      <c r="L17" s="46">
        <f>'G-1'!L17+'G-2'!L17+'G-2A'!L17</f>
        <v>20</v>
      </c>
      <c r="M17" s="6">
        <f t="shared" si="1"/>
        <v>108</v>
      </c>
      <c r="N17" s="2">
        <f t="shared" si="4"/>
        <v>441</v>
      </c>
      <c r="O17" s="19" t="s">
        <v>10</v>
      </c>
      <c r="P17" s="46">
        <f>'G-1'!P17+'G-2'!P17+'G-2A'!P17</f>
        <v>58</v>
      </c>
      <c r="Q17" s="46">
        <f>'G-1'!Q17+'G-2'!Q17+'G-2A'!Q17</f>
        <v>67</v>
      </c>
      <c r="R17" s="46">
        <f>'G-1'!R17+'G-2'!R17+'G-2A'!R17</f>
        <v>4</v>
      </c>
      <c r="S17" s="46">
        <f>'G-1'!S17+'G-2'!S17+'G-2A'!S17</f>
        <v>19</v>
      </c>
      <c r="T17" s="6">
        <f t="shared" si="2"/>
        <v>151.5</v>
      </c>
      <c r="U17" s="2">
        <f t="shared" si="5"/>
        <v>569.5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'G-1'!B18+'G-2'!B18+'G-2A'!B18</f>
        <v>33</v>
      </c>
      <c r="C18" s="46">
        <f>'G-1'!C18+'G-2'!C18+'G-2A'!C18</f>
        <v>33</v>
      </c>
      <c r="D18" s="46">
        <f>'G-1'!D18+'G-2'!D18+'G-2A'!D18</f>
        <v>5</v>
      </c>
      <c r="E18" s="46">
        <f>'G-1'!E18+'G-2'!E18+'G-2A'!E18</f>
        <v>32</v>
      </c>
      <c r="F18" s="6">
        <f t="shared" si="0"/>
        <v>139.5</v>
      </c>
      <c r="G18" s="2">
        <f t="shared" si="3"/>
        <v>457.5</v>
      </c>
      <c r="H18" s="19" t="s">
        <v>20</v>
      </c>
      <c r="I18" s="46">
        <f>'G-1'!I18+'G-2'!I18+'G-2A'!I18</f>
        <v>47</v>
      </c>
      <c r="J18" s="46">
        <f>'G-1'!J18+'G-2'!J18+'G-2A'!J18</f>
        <v>27</v>
      </c>
      <c r="K18" s="46">
        <f>'G-1'!K18+'G-2'!K18+'G-2A'!K18</f>
        <v>6</v>
      </c>
      <c r="L18" s="46">
        <f>'G-1'!L18+'G-2'!L18+'G-2A'!L18</f>
        <v>22</v>
      </c>
      <c r="M18" s="6">
        <f t="shared" si="1"/>
        <v>117.5</v>
      </c>
      <c r="N18" s="2">
        <f t="shared" si="4"/>
        <v>449.5</v>
      </c>
      <c r="O18" s="19" t="s">
        <v>13</v>
      </c>
      <c r="P18" s="46">
        <f>'G-1'!P18+'G-2'!P18+'G-2A'!P18</f>
        <v>53</v>
      </c>
      <c r="Q18" s="46">
        <f>'G-1'!Q18+'G-2'!Q18+'G-2A'!Q18</f>
        <v>50</v>
      </c>
      <c r="R18" s="46">
        <f>'G-1'!R18+'G-2'!R18+'G-2A'!R18</f>
        <v>4</v>
      </c>
      <c r="S18" s="46">
        <f>'G-1'!S18+'G-2'!S18+'G-2A'!S18</f>
        <v>17</v>
      </c>
      <c r="T18" s="6">
        <f t="shared" si="2"/>
        <v>127</v>
      </c>
      <c r="U18" s="2">
        <f t="shared" si="5"/>
        <v>571.5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'G-1'!B19+'G-2'!B19+'G-2A'!B19</f>
        <v>42</v>
      </c>
      <c r="C19" s="47">
        <f>'G-1'!C19+'G-2'!C19+'G-2A'!C19</f>
        <v>36</v>
      </c>
      <c r="D19" s="47">
        <f>'G-1'!D19+'G-2'!D19+'G-2A'!D19</f>
        <v>4</v>
      </c>
      <c r="E19" s="47">
        <f>'G-1'!E19+'G-2'!E19+'G-2A'!E19</f>
        <v>25</v>
      </c>
      <c r="F19" s="7">
        <f t="shared" si="0"/>
        <v>127.5</v>
      </c>
      <c r="G19" s="3">
        <f t="shared" si="3"/>
        <v>474</v>
      </c>
      <c r="H19" s="20" t="s">
        <v>22</v>
      </c>
      <c r="I19" s="46">
        <f>'G-1'!I19+'G-2'!I19+'G-2A'!I19</f>
        <v>56</v>
      </c>
      <c r="J19" s="46">
        <f>'G-1'!J19+'G-2'!J19+'G-2A'!J19</f>
        <v>33</v>
      </c>
      <c r="K19" s="46">
        <f>'G-1'!K19+'G-2'!K19+'G-2A'!K19</f>
        <v>7</v>
      </c>
      <c r="L19" s="46">
        <f>'G-1'!L19+'G-2'!L19+'G-2A'!L19</f>
        <v>18</v>
      </c>
      <c r="M19" s="6">
        <f t="shared" si="1"/>
        <v>120</v>
      </c>
      <c r="N19" s="2">
        <f>M16+M17+M18+M19</f>
        <v>450</v>
      </c>
      <c r="O19" s="19" t="s">
        <v>16</v>
      </c>
      <c r="P19" s="46">
        <f>'G-1'!P19+'G-2'!P19+'G-2A'!P19</f>
        <v>49</v>
      </c>
      <c r="Q19" s="46">
        <f>'G-1'!Q19+'G-2'!Q19+'G-2A'!Q19</f>
        <v>49</v>
      </c>
      <c r="R19" s="46">
        <f>'G-1'!R19+'G-2'!R19+'G-2A'!R19</f>
        <v>3</v>
      </c>
      <c r="S19" s="46">
        <f>'G-1'!S19+'G-2'!S19+'G-2A'!S19</f>
        <v>15</v>
      </c>
      <c r="T19" s="6">
        <f t="shared" si="2"/>
        <v>117</v>
      </c>
      <c r="U19" s="2">
        <f t="shared" si="5"/>
        <v>545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'G-1'!B20+'G-2'!B20+'G-2A'!B20</f>
        <v>31</v>
      </c>
      <c r="C20" s="45">
        <f>'G-1'!C20+'G-2'!C20+'G-2A'!C20</f>
        <v>24</v>
      </c>
      <c r="D20" s="45">
        <f>'G-1'!D20+'G-2'!D20+'G-2A'!D20</f>
        <v>4</v>
      </c>
      <c r="E20" s="45">
        <f>'G-1'!E20+'G-2'!E20+'G-2A'!E20</f>
        <v>24</v>
      </c>
      <c r="F20" s="8">
        <f t="shared" si="0"/>
        <v>107.5</v>
      </c>
      <c r="G20" s="35"/>
      <c r="H20" s="19" t="s">
        <v>24</v>
      </c>
      <c r="I20" s="46">
        <f>'G-1'!I20+'G-2'!I20+'G-2A'!I20</f>
        <v>54</v>
      </c>
      <c r="J20" s="46">
        <f>'G-1'!J20+'G-2'!J20+'G-2A'!J20</f>
        <v>21</v>
      </c>
      <c r="K20" s="46">
        <f>'G-1'!K20+'G-2'!K20+'G-2A'!K20</f>
        <v>2</v>
      </c>
      <c r="L20" s="46">
        <f>'G-1'!L20+'G-2'!L20+'G-2A'!L20</f>
        <v>16</v>
      </c>
      <c r="M20" s="8">
        <f t="shared" si="1"/>
        <v>92</v>
      </c>
      <c r="N20" s="2">
        <f>M17+M18+M19+M20</f>
        <v>437.5</v>
      </c>
      <c r="O20" s="19" t="s">
        <v>45</v>
      </c>
      <c r="P20" s="46">
        <f>'G-1'!P20+'G-2'!P20+'G-2A'!P20</f>
        <v>54</v>
      </c>
      <c r="Q20" s="46">
        <f>'G-1'!Q20+'G-2'!Q20+'G-2A'!Q20</f>
        <v>52</v>
      </c>
      <c r="R20" s="46">
        <f>'G-1'!R20+'G-2'!R20+'G-2A'!R20</f>
        <v>4</v>
      </c>
      <c r="S20" s="46">
        <f>'G-1'!S20+'G-2'!S20+'G-2A'!S20</f>
        <v>12</v>
      </c>
      <c r="T20" s="8">
        <f t="shared" si="2"/>
        <v>117</v>
      </c>
      <c r="U20" s="2">
        <f t="shared" si="5"/>
        <v>512.5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'G-1'!B21+'G-2'!B21+'G-2A'!B21</f>
        <v>43</v>
      </c>
      <c r="C21" s="45">
        <f>'G-1'!C21+'G-2'!C21+'G-2A'!C21</f>
        <v>27</v>
      </c>
      <c r="D21" s="45">
        <f>'G-1'!D21+'G-2'!D21+'G-2A'!D21</f>
        <v>3</v>
      </c>
      <c r="E21" s="45">
        <f>'G-1'!E21+'G-2'!E21+'G-2A'!E21</f>
        <v>35</v>
      </c>
      <c r="F21" s="6">
        <f t="shared" si="0"/>
        <v>142</v>
      </c>
      <c r="G21" s="36"/>
      <c r="H21" s="20" t="s">
        <v>25</v>
      </c>
      <c r="I21" s="46">
        <f>'G-1'!I21+'G-2'!I21+'G-2A'!I21</f>
        <v>44</v>
      </c>
      <c r="J21" s="46">
        <f>'G-1'!J21+'G-2'!J21+'G-2A'!J21</f>
        <v>26</v>
      </c>
      <c r="K21" s="46">
        <f>'G-1'!K21+'G-2'!K21+'G-2A'!K21</f>
        <v>1</v>
      </c>
      <c r="L21" s="46">
        <f>'G-1'!L21+'G-2'!L21+'G-2A'!L21</f>
        <v>19</v>
      </c>
      <c r="M21" s="6">
        <f t="shared" si="1"/>
        <v>97.5</v>
      </c>
      <c r="N21" s="2">
        <f>M18+M19+M20+M21</f>
        <v>427</v>
      </c>
      <c r="O21" s="21" t="s">
        <v>46</v>
      </c>
      <c r="P21" s="47">
        <f>'G-1'!P21+'G-2'!P21+'G-2A'!P21</f>
        <v>44</v>
      </c>
      <c r="Q21" s="47">
        <f>'G-1'!Q21+'G-2'!Q21+'G-2A'!Q21</f>
        <v>50</v>
      </c>
      <c r="R21" s="47">
        <f>'G-1'!R21+'G-2'!R21+'G-2A'!R21</f>
        <v>2</v>
      </c>
      <c r="S21" s="47">
        <f>'G-1'!S21+'G-2'!S21+'G-2A'!S21</f>
        <v>12</v>
      </c>
      <c r="T21" s="7">
        <f t="shared" si="2"/>
        <v>106</v>
      </c>
      <c r="U21" s="3">
        <f t="shared" si="5"/>
        <v>467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'G-1'!B22+'G-2'!B22+'G-2A'!B22</f>
        <v>36</v>
      </c>
      <c r="C22" s="45">
        <f>'G-1'!C22+'G-2'!C22+'G-2A'!C22</f>
        <v>33</v>
      </c>
      <c r="D22" s="45">
        <f>'G-1'!D22+'G-2'!D22+'G-2A'!D22</f>
        <v>3</v>
      </c>
      <c r="E22" s="45">
        <f>'G-1'!E22+'G-2'!E22+'G-2A'!E22</f>
        <v>27</v>
      </c>
      <c r="F22" s="6">
        <f t="shared" si="0"/>
        <v>124.5</v>
      </c>
      <c r="G22" s="2"/>
      <c r="H22" s="21" t="s">
        <v>26</v>
      </c>
      <c r="I22" s="46">
        <f>'G-1'!I22+'G-2'!I22+'G-2A'!I22</f>
        <v>26</v>
      </c>
      <c r="J22" s="46">
        <f>'G-1'!J22+'G-2'!J22+'G-2A'!J22</f>
        <v>27</v>
      </c>
      <c r="K22" s="46">
        <f>'G-1'!K22+'G-2'!K22+'G-2A'!K22</f>
        <v>4</v>
      </c>
      <c r="L22" s="46">
        <f>'G-1'!L22+'G-2'!L22+'G-2A'!L22</f>
        <v>21</v>
      </c>
      <c r="M22" s="6">
        <f t="shared" si="1"/>
        <v>100.5</v>
      </c>
      <c r="N22" s="3">
        <f>M19+M20+M21+M22</f>
        <v>410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477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530.5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571.5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75</v>
      </c>
      <c r="N24" s="88"/>
      <c r="O24" s="181"/>
      <c r="P24" s="182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" workbookViewId="0">
      <selection activeCell="K39" sqref="K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CALLE 10  X CALLE 6</v>
      </c>
      <c r="D5" s="235"/>
      <c r="E5" s="235"/>
      <c r="F5" s="111"/>
      <c r="G5" s="112"/>
      <c r="H5" s="103" t="s">
        <v>53</v>
      </c>
      <c r="I5" s="236">
        <f>'G-1'!L5</f>
        <v>0</v>
      </c>
      <c r="J5" s="236"/>
    </row>
    <row r="6" spans="1:10" x14ac:dyDescent="0.2">
      <c r="A6" s="163" t="s">
        <v>113</v>
      </c>
      <c r="B6" s="163"/>
      <c r="C6" s="221" t="s">
        <v>155</v>
      </c>
      <c r="D6" s="221"/>
      <c r="E6" s="221"/>
      <c r="F6" s="111"/>
      <c r="G6" s="112"/>
      <c r="H6" s="103" t="s">
        <v>58</v>
      </c>
      <c r="I6" s="222">
        <f>'G-1'!S6</f>
        <v>42423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1</v>
      </c>
      <c r="C10" s="122"/>
      <c r="D10" s="123" t="s">
        <v>125</v>
      </c>
      <c r="E10" s="75">
        <v>17</v>
      </c>
      <c r="F10" s="75">
        <v>3</v>
      </c>
      <c r="G10" s="75">
        <v>1</v>
      </c>
      <c r="H10" s="75">
        <v>0</v>
      </c>
      <c r="I10" s="75">
        <f>E10*0.5+F10+G10*2+H10*2.5</f>
        <v>13.5</v>
      </c>
      <c r="J10" s="124">
        <f>IF(I10=0,"0,00",I10/SUM(I10:I12)*100)</f>
        <v>11.15702479338843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24</v>
      </c>
      <c r="F11" s="126">
        <v>31</v>
      </c>
      <c r="G11" s="126">
        <v>1</v>
      </c>
      <c r="H11" s="126">
        <v>25</v>
      </c>
      <c r="I11" s="126">
        <f t="shared" ref="I11:I45" si="0">E11*0.5+F11+G11*2+H11*2.5</f>
        <v>107.5</v>
      </c>
      <c r="J11" s="127">
        <f>IF(I11=0,"0,00",I11/SUM(I10:I12)*100)</f>
        <v>88.84297520661157</v>
      </c>
    </row>
    <row r="12" spans="1:10" x14ac:dyDescent="0.2">
      <c r="A12" s="216"/>
      <c r="B12" s="219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125</v>
      </c>
      <c r="E13" s="75">
        <v>7</v>
      </c>
      <c r="F13" s="75">
        <v>4</v>
      </c>
      <c r="G13" s="75">
        <v>3</v>
      </c>
      <c r="H13" s="75">
        <v>2</v>
      </c>
      <c r="I13" s="75">
        <f t="shared" si="0"/>
        <v>18.5</v>
      </c>
      <c r="J13" s="124">
        <f>IF(I13=0,"0,00",I13/SUM(I13:I15)*100)</f>
        <v>19.576719576719576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29</v>
      </c>
      <c r="F14" s="126">
        <v>29</v>
      </c>
      <c r="G14" s="126">
        <v>0</v>
      </c>
      <c r="H14" s="126">
        <v>13</v>
      </c>
      <c r="I14" s="126">
        <f t="shared" si="0"/>
        <v>76</v>
      </c>
      <c r="J14" s="127">
        <f>IF(I14=0,"0,00",I14/SUM(I13:I15)*100)</f>
        <v>80.423280423280417</v>
      </c>
    </row>
    <row r="15" spans="1:10" x14ac:dyDescent="0.2">
      <c r="A15" s="216"/>
      <c r="B15" s="219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25</v>
      </c>
      <c r="F16" s="75">
        <v>15</v>
      </c>
      <c r="G16" s="75">
        <v>2</v>
      </c>
      <c r="H16" s="75">
        <v>1</v>
      </c>
      <c r="I16" s="75">
        <f t="shared" si="0"/>
        <v>34</v>
      </c>
      <c r="J16" s="124">
        <f>IF(I16=0,"0,00",I16/SUM(I16:I18)*100)</f>
        <v>26.5625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31</v>
      </c>
      <c r="F17" s="126">
        <v>34</v>
      </c>
      <c r="G17" s="126">
        <v>1</v>
      </c>
      <c r="H17" s="126">
        <v>17</v>
      </c>
      <c r="I17" s="126">
        <f t="shared" si="0"/>
        <v>94</v>
      </c>
      <c r="J17" s="127">
        <f>IF(I17=0,"0,00",I17/SUM(I16:I18)*100)</f>
        <v>73.4375</v>
      </c>
    </row>
    <row r="18" spans="1:10" x14ac:dyDescent="0.2">
      <c r="A18" s="217"/>
      <c r="B18" s="220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24</v>
      </c>
      <c r="F20" s="126">
        <v>30</v>
      </c>
      <c r="G20" s="126">
        <v>4</v>
      </c>
      <c r="H20" s="126">
        <v>32</v>
      </c>
      <c r="I20" s="126">
        <f t="shared" si="0"/>
        <v>130</v>
      </c>
      <c r="J20" s="127">
        <f>IF(I20=0,"0,00",I20/SUM(I19:I21)*100)</f>
        <v>100</v>
      </c>
    </row>
    <row r="21" spans="1:10" x14ac:dyDescent="0.2">
      <c r="A21" s="216"/>
      <c r="B21" s="219"/>
      <c r="C21" s="128" t="s">
        <v>139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23</v>
      </c>
      <c r="F23" s="126">
        <v>14</v>
      </c>
      <c r="G23" s="126">
        <v>2</v>
      </c>
      <c r="H23" s="126">
        <v>24</v>
      </c>
      <c r="I23" s="126">
        <f t="shared" si="0"/>
        <v>89.5</v>
      </c>
      <c r="J23" s="127">
        <f>IF(I23=0,"0,00",I23/SUM(I22:I24)*100)</f>
        <v>100</v>
      </c>
    </row>
    <row r="24" spans="1:10" x14ac:dyDescent="0.2">
      <c r="A24" s="216"/>
      <c r="B24" s="219"/>
      <c r="C24" s="128" t="s">
        <v>140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38</v>
      </c>
      <c r="F26" s="126">
        <v>58</v>
      </c>
      <c r="G26" s="126">
        <v>5</v>
      </c>
      <c r="H26" s="126">
        <v>18</v>
      </c>
      <c r="I26" s="126">
        <f t="shared" si="0"/>
        <v>132</v>
      </c>
      <c r="J26" s="127">
        <f>IF(I26=0,"0,00",I26/SUM(I25:I27)*100)</f>
        <v>100</v>
      </c>
    </row>
    <row r="27" spans="1:10" x14ac:dyDescent="0.2">
      <c r="A27" s="217"/>
      <c r="B27" s="220"/>
      <c r="C27" s="133" t="s">
        <v>141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132</v>
      </c>
      <c r="B28" s="218">
        <v>1</v>
      </c>
      <c r="C28" s="134"/>
      <c r="D28" s="123" t="s">
        <v>125</v>
      </c>
      <c r="E28" s="75">
        <v>0</v>
      </c>
      <c r="F28" s="75">
        <v>1</v>
      </c>
      <c r="G28" s="75">
        <v>0</v>
      </c>
      <c r="H28" s="75">
        <v>0</v>
      </c>
      <c r="I28" s="75">
        <f t="shared" si="0"/>
        <v>1</v>
      </c>
      <c r="J28" s="124">
        <f>IF(I28=0,"0,00",I28/SUM(I28:I30)*100)</f>
        <v>8.695652173913043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6"/>
      <c r="B30" s="219"/>
      <c r="C30" s="128" t="s">
        <v>142</v>
      </c>
      <c r="D30" s="129" t="s">
        <v>128</v>
      </c>
      <c r="E30" s="74">
        <v>11</v>
      </c>
      <c r="F30" s="74">
        <v>5</v>
      </c>
      <c r="G30" s="74">
        <v>0</v>
      </c>
      <c r="H30" s="74">
        <v>0</v>
      </c>
      <c r="I30" s="130">
        <f t="shared" si="0"/>
        <v>10.5</v>
      </c>
      <c r="J30" s="131">
        <f>IF(I30=0,"0,00",I30/SUM(I28:I30)*100)</f>
        <v>91.304347826086953</v>
      </c>
    </row>
    <row r="31" spans="1:10" x14ac:dyDescent="0.2">
      <c r="A31" s="216"/>
      <c r="B31" s="21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6"/>
      <c r="B33" s="219"/>
      <c r="C33" s="128" t="s">
        <v>143</v>
      </c>
      <c r="D33" s="129" t="s">
        <v>128</v>
      </c>
      <c r="E33" s="74">
        <v>11</v>
      </c>
      <c r="F33" s="74">
        <v>6</v>
      </c>
      <c r="G33" s="74">
        <v>0</v>
      </c>
      <c r="H33" s="74">
        <v>1</v>
      </c>
      <c r="I33" s="130">
        <f t="shared" si="0"/>
        <v>14</v>
      </c>
      <c r="J33" s="131">
        <f>IF(I33=0,"0,00",I33/SUM(I31:I33)*100)</f>
        <v>100</v>
      </c>
    </row>
    <row r="34" spans="1:10" x14ac:dyDescent="0.2">
      <c r="A34" s="216"/>
      <c r="B34" s="219"/>
      <c r="C34" s="132"/>
      <c r="D34" s="123" t="s">
        <v>125</v>
      </c>
      <c r="E34" s="75">
        <v>2</v>
      </c>
      <c r="F34" s="75">
        <v>0</v>
      </c>
      <c r="G34" s="75">
        <v>0</v>
      </c>
      <c r="H34" s="75">
        <v>0</v>
      </c>
      <c r="I34" s="75">
        <f t="shared" si="0"/>
        <v>1</v>
      </c>
      <c r="J34" s="124">
        <f>IF(I34=0,"0,00",I34/SUM(I34:I36)*100)</f>
        <v>4.7619047619047619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144</v>
      </c>
      <c r="D36" s="129" t="s">
        <v>128</v>
      </c>
      <c r="E36" s="74">
        <v>16</v>
      </c>
      <c r="F36" s="74">
        <v>12</v>
      </c>
      <c r="G36" s="74">
        <v>0</v>
      </c>
      <c r="H36" s="74">
        <v>0</v>
      </c>
      <c r="I36" s="130">
        <f t="shared" si="0"/>
        <v>20</v>
      </c>
      <c r="J36" s="131">
        <f>IF(I36=0,"0,00",I36/SUM(I34:I36)*100)</f>
        <v>95.238095238095227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AL17" sqref="AL1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5703125" bestFit="1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CALLE 10  X CALLE 6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42423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134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135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280</v>
      </c>
      <c r="AV12" s="97">
        <f t="shared" si="0"/>
        <v>263.5</v>
      </c>
      <c r="AW12" s="97">
        <f t="shared" si="0"/>
        <v>257</v>
      </c>
      <c r="AX12" s="97">
        <f t="shared" si="0"/>
        <v>251.5</v>
      </c>
      <c r="AY12" s="97">
        <f t="shared" si="0"/>
        <v>245.5</v>
      </c>
      <c r="AZ12" s="97">
        <f t="shared" si="0"/>
        <v>250.5</v>
      </c>
      <c r="BA12" s="97">
        <f t="shared" si="0"/>
        <v>266</v>
      </c>
      <c r="BB12" s="97"/>
      <c r="BC12" s="97"/>
      <c r="BD12" s="97"/>
      <c r="BE12" s="97">
        <f t="shared" ref="BE12:BQ12" si="1">P14</f>
        <v>244</v>
      </c>
      <c r="BF12" s="97">
        <f t="shared" si="1"/>
        <v>244</v>
      </c>
      <c r="BG12" s="97">
        <f t="shared" si="1"/>
        <v>249.5</v>
      </c>
      <c r="BH12" s="97">
        <f t="shared" si="1"/>
        <v>244</v>
      </c>
      <c r="BI12" s="97">
        <f t="shared" si="1"/>
        <v>231.5</v>
      </c>
      <c r="BJ12" s="97">
        <f t="shared" si="1"/>
        <v>236</v>
      </c>
      <c r="BK12" s="97">
        <f t="shared" si="1"/>
        <v>216</v>
      </c>
      <c r="BL12" s="97">
        <f t="shared" si="1"/>
        <v>226.5</v>
      </c>
      <c r="BM12" s="97">
        <f t="shared" si="1"/>
        <v>245.5</v>
      </c>
      <c r="BN12" s="97">
        <f t="shared" si="1"/>
        <v>246</v>
      </c>
      <c r="BO12" s="97">
        <f t="shared" si="1"/>
        <v>235.5</v>
      </c>
      <c r="BP12" s="97">
        <f t="shared" si="1"/>
        <v>227</v>
      </c>
      <c r="BQ12" s="97">
        <f t="shared" si="1"/>
        <v>196</v>
      </c>
      <c r="BR12" s="97"/>
      <c r="BS12" s="97"/>
      <c r="BT12" s="97"/>
      <c r="BU12" s="97">
        <f t="shared" ref="BU12:CC12" si="2">AG14</f>
        <v>219.5</v>
      </c>
      <c r="BV12" s="97">
        <f t="shared" si="2"/>
        <v>235.5</v>
      </c>
      <c r="BW12" s="97">
        <f t="shared" si="2"/>
        <v>212</v>
      </c>
      <c r="BX12" s="97">
        <f t="shared" si="2"/>
        <v>215</v>
      </c>
      <c r="BY12" s="97">
        <f t="shared" si="2"/>
        <v>234.5</v>
      </c>
      <c r="BZ12" s="97">
        <f t="shared" si="2"/>
        <v>221</v>
      </c>
      <c r="CA12" s="97">
        <f t="shared" si="2"/>
        <v>224.5</v>
      </c>
      <c r="CB12" s="97">
        <f t="shared" si="2"/>
        <v>211</v>
      </c>
      <c r="CC12" s="97">
        <f t="shared" si="2"/>
        <v>178.5</v>
      </c>
    </row>
    <row r="13" spans="1:81" ht="16.5" customHeight="1" x14ac:dyDescent="0.2">
      <c r="A13" s="100" t="s">
        <v>104</v>
      </c>
      <c r="B13" s="149">
        <f>'G-1'!F10</f>
        <v>78.5</v>
      </c>
      <c r="C13" s="149">
        <f>'G-1'!F11</f>
        <v>64</v>
      </c>
      <c r="D13" s="149">
        <f>'G-1'!F12</f>
        <v>69</v>
      </c>
      <c r="E13" s="149">
        <f>'G-1'!F13</f>
        <v>68.5</v>
      </c>
      <c r="F13" s="149">
        <f>'G-1'!F14</f>
        <v>62</v>
      </c>
      <c r="G13" s="149">
        <f>'G-1'!F15</f>
        <v>57.5</v>
      </c>
      <c r="H13" s="149">
        <f>'G-1'!F16</f>
        <v>63.5</v>
      </c>
      <c r="I13" s="149">
        <f>'G-1'!F17</f>
        <v>62.5</v>
      </c>
      <c r="J13" s="149">
        <f>'G-1'!F18</f>
        <v>67</v>
      </c>
      <c r="K13" s="149">
        <f>'G-1'!F19</f>
        <v>73</v>
      </c>
      <c r="L13" s="150"/>
      <c r="M13" s="149">
        <f>'G-1'!F20</f>
        <v>55.5</v>
      </c>
      <c r="N13" s="149">
        <f>'G-1'!F21</f>
        <v>66</v>
      </c>
      <c r="O13" s="149">
        <f>'G-1'!F22</f>
        <v>54.5</v>
      </c>
      <c r="P13" s="149">
        <f>'G-1'!M10</f>
        <v>68</v>
      </c>
      <c r="Q13" s="149">
        <f>'G-1'!M11</f>
        <v>55.5</v>
      </c>
      <c r="R13" s="149">
        <f>'G-1'!M12</f>
        <v>71.5</v>
      </c>
      <c r="S13" s="149">
        <f>'G-1'!M13</f>
        <v>49</v>
      </c>
      <c r="T13" s="149">
        <f>'G-1'!M14</f>
        <v>55.5</v>
      </c>
      <c r="U13" s="149">
        <f>'G-1'!M15</f>
        <v>60</v>
      </c>
      <c r="V13" s="149">
        <f>'G-1'!M16</f>
        <v>51.5</v>
      </c>
      <c r="W13" s="149">
        <f>'G-1'!M17</f>
        <v>59.5</v>
      </c>
      <c r="X13" s="149">
        <f>'G-1'!M18</f>
        <v>74.5</v>
      </c>
      <c r="Y13" s="149">
        <f>'G-1'!M19</f>
        <v>60.5</v>
      </c>
      <c r="Z13" s="149">
        <f>'G-1'!M20</f>
        <v>41</v>
      </c>
      <c r="AA13" s="149">
        <f>'G-1'!M21</f>
        <v>51</v>
      </c>
      <c r="AB13" s="149">
        <f>'G-1'!M22</f>
        <v>43.5</v>
      </c>
      <c r="AC13" s="150"/>
      <c r="AD13" s="149">
        <f>'G-1'!T10</f>
        <v>49.5</v>
      </c>
      <c r="AE13" s="149">
        <f>'G-1'!T11</f>
        <v>67</v>
      </c>
      <c r="AF13" s="149">
        <f>'G-1'!T12</f>
        <v>56.5</v>
      </c>
      <c r="AG13" s="149">
        <f>'G-1'!T13</f>
        <v>46.5</v>
      </c>
      <c r="AH13" s="149">
        <f>'G-1'!T14</f>
        <v>65.5</v>
      </c>
      <c r="AI13" s="149">
        <f>'G-1'!T15</f>
        <v>43.5</v>
      </c>
      <c r="AJ13" s="149">
        <f>'G-1'!T16</f>
        <v>59.5</v>
      </c>
      <c r="AK13" s="149">
        <f>'G-1'!T17</f>
        <v>66</v>
      </c>
      <c r="AL13" s="149">
        <f>'G-1'!T18</f>
        <v>52</v>
      </c>
      <c r="AM13" s="149">
        <f>'G-1'!T19</f>
        <v>47</v>
      </c>
      <c r="AN13" s="149">
        <f>'G-1'!T20</f>
        <v>46</v>
      </c>
      <c r="AO13" s="149">
        <f>'G-1'!T21</f>
        <v>33.5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280</v>
      </c>
      <c r="F14" s="149">
        <f t="shared" ref="F14:K14" si="3">C13+D13+E13+F13</f>
        <v>263.5</v>
      </c>
      <c r="G14" s="149">
        <f t="shared" si="3"/>
        <v>257</v>
      </c>
      <c r="H14" s="149">
        <f t="shared" si="3"/>
        <v>251.5</v>
      </c>
      <c r="I14" s="149">
        <f t="shared" si="3"/>
        <v>245.5</v>
      </c>
      <c r="J14" s="149">
        <f t="shared" si="3"/>
        <v>250.5</v>
      </c>
      <c r="K14" s="149">
        <f t="shared" si="3"/>
        <v>266</v>
      </c>
      <c r="L14" s="150"/>
      <c r="M14" s="149"/>
      <c r="N14" s="149"/>
      <c r="O14" s="149"/>
      <c r="P14" s="149">
        <f>M13+N13+O13+P13</f>
        <v>244</v>
      </c>
      <c r="Q14" s="149">
        <f t="shared" ref="Q14:AB14" si="4">N13+O13+P13+Q13</f>
        <v>244</v>
      </c>
      <c r="R14" s="149">
        <f t="shared" si="4"/>
        <v>249.5</v>
      </c>
      <c r="S14" s="149">
        <f t="shared" si="4"/>
        <v>244</v>
      </c>
      <c r="T14" s="149">
        <f t="shared" si="4"/>
        <v>231.5</v>
      </c>
      <c r="U14" s="149">
        <f t="shared" si="4"/>
        <v>236</v>
      </c>
      <c r="V14" s="149">
        <f t="shared" si="4"/>
        <v>216</v>
      </c>
      <c r="W14" s="149">
        <f t="shared" si="4"/>
        <v>226.5</v>
      </c>
      <c r="X14" s="149">
        <f t="shared" si="4"/>
        <v>245.5</v>
      </c>
      <c r="Y14" s="149">
        <f t="shared" si="4"/>
        <v>246</v>
      </c>
      <c r="Z14" s="149">
        <f t="shared" si="4"/>
        <v>235.5</v>
      </c>
      <c r="AA14" s="149">
        <f t="shared" si="4"/>
        <v>227</v>
      </c>
      <c r="AB14" s="149">
        <f t="shared" si="4"/>
        <v>196</v>
      </c>
      <c r="AC14" s="150"/>
      <c r="AD14" s="149"/>
      <c r="AE14" s="149"/>
      <c r="AF14" s="149"/>
      <c r="AG14" s="149">
        <f>AD13+AE13+AF13+AG13</f>
        <v>219.5</v>
      </c>
      <c r="AH14" s="149">
        <f t="shared" ref="AH14:AO14" si="5">AE13+AF13+AG13+AH13</f>
        <v>235.5</v>
      </c>
      <c r="AI14" s="149">
        <f t="shared" si="5"/>
        <v>212</v>
      </c>
      <c r="AJ14" s="149">
        <f t="shared" si="5"/>
        <v>215</v>
      </c>
      <c r="AK14" s="149">
        <f t="shared" si="5"/>
        <v>234.5</v>
      </c>
      <c r="AL14" s="149">
        <f t="shared" si="5"/>
        <v>221</v>
      </c>
      <c r="AM14" s="149">
        <f t="shared" si="5"/>
        <v>224.5</v>
      </c>
      <c r="AN14" s="149">
        <f t="shared" si="5"/>
        <v>211</v>
      </c>
      <c r="AO14" s="149">
        <f t="shared" si="5"/>
        <v>178.5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0.1115702479338843</v>
      </c>
      <c r="E15" s="152"/>
      <c r="F15" s="152" t="s">
        <v>108</v>
      </c>
      <c r="G15" s="153">
        <f>DIRECCIONALIDAD!J11/100</f>
        <v>0.88842975206611574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0.19576719576719576</v>
      </c>
      <c r="Q15" s="152"/>
      <c r="R15" s="152"/>
      <c r="S15" s="152"/>
      <c r="T15" s="152" t="s">
        <v>108</v>
      </c>
      <c r="U15" s="153">
        <f>DIRECCIONALIDAD!J14/100</f>
        <v>0.80423280423280419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0.265625</v>
      </c>
      <c r="AG15" s="152"/>
      <c r="AH15" s="152"/>
      <c r="AI15" s="152"/>
      <c r="AJ15" s="152" t="s">
        <v>108</v>
      </c>
      <c r="AK15" s="153">
        <f>DIRECCIONALIDAD!J17/100</f>
        <v>0.734375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40</v>
      </c>
      <c r="C17" s="149">
        <f>'G-2'!F11</f>
        <v>49</v>
      </c>
      <c r="D17" s="149">
        <f>'G-2'!F12</f>
        <v>46</v>
      </c>
      <c r="E17" s="149">
        <f>'G-2'!F13</f>
        <v>41.5</v>
      </c>
      <c r="F17" s="149">
        <f>'G-2'!F14</f>
        <v>47</v>
      </c>
      <c r="G17" s="149">
        <f>'G-2'!F15</f>
        <v>47.5</v>
      </c>
      <c r="H17" s="149">
        <f>'G-2'!F16</f>
        <v>40</v>
      </c>
      <c r="I17" s="149">
        <f>'G-2'!F17</f>
        <v>27.5</v>
      </c>
      <c r="J17" s="149">
        <f>'G-2'!F18</f>
        <v>66</v>
      </c>
      <c r="K17" s="149">
        <f>'G-2'!F19</f>
        <v>43.5</v>
      </c>
      <c r="L17" s="150"/>
      <c r="M17" s="149">
        <f>'G-2'!F20</f>
        <v>48.5</v>
      </c>
      <c r="N17" s="149">
        <f>'G-2'!F21</f>
        <v>70.5</v>
      </c>
      <c r="O17" s="149">
        <f>'G-2'!F22</f>
        <v>59.5</v>
      </c>
      <c r="P17" s="149">
        <f>'G-2'!M10</f>
        <v>67</v>
      </c>
      <c r="Q17" s="149">
        <f>'G-2'!M11</f>
        <v>60</v>
      </c>
      <c r="R17" s="149">
        <f>'G-2'!M12</f>
        <v>62</v>
      </c>
      <c r="S17" s="149">
        <f>'G-2'!M13</f>
        <v>41.5</v>
      </c>
      <c r="T17" s="149">
        <f>'G-2'!M14</f>
        <v>47.5</v>
      </c>
      <c r="U17" s="149">
        <f>'G-2'!M15</f>
        <v>54</v>
      </c>
      <c r="V17" s="149">
        <f>'G-2'!M16</f>
        <v>47</v>
      </c>
      <c r="W17" s="149">
        <f>'G-2'!M17</f>
        <v>44.5</v>
      </c>
      <c r="X17" s="149">
        <f>'G-2'!M18</f>
        <v>37</v>
      </c>
      <c r="Y17" s="149">
        <f>'G-2'!M19</f>
        <v>51</v>
      </c>
      <c r="Z17" s="149">
        <f>'G-2'!M20</f>
        <v>46</v>
      </c>
      <c r="AA17" s="149">
        <f>'G-2'!M21</f>
        <v>40</v>
      </c>
      <c r="AB17" s="149">
        <f>'G-2'!M22</f>
        <v>49.5</v>
      </c>
      <c r="AC17" s="150"/>
      <c r="AD17" s="149">
        <f>'G-2'!T10</f>
        <v>47.5</v>
      </c>
      <c r="AE17" s="149">
        <f>'G-2'!T11</f>
        <v>51</v>
      </c>
      <c r="AF17" s="149">
        <f>'G-2'!T12</f>
        <v>66</v>
      </c>
      <c r="AG17" s="149">
        <f>'G-2'!T13</f>
        <v>55.5</v>
      </c>
      <c r="AH17" s="149">
        <f>'G-2'!T14</f>
        <v>53</v>
      </c>
      <c r="AI17" s="149">
        <f>'G-2'!T15</f>
        <v>89</v>
      </c>
      <c r="AJ17" s="149">
        <f>'G-2'!T16</f>
        <v>78</v>
      </c>
      <c r="AK17" s="149">
        <f>'G-2'!T17</f>
        <v>76.5</v>
      </c>
      <c r="AL17" s="149">
        <f>'G-2'!T18</f>
        <v>68.5</v>
      </c>
      <c r="AM17" s="149">
        <f>'G-2'!T19</f>
        <v>61</v>
      </c>
      <c r="AN17" s="149">
        <f>'G-2'!T20</f>
        <v>64</v>
      </c>
      <c r="AO17" s="149">
        <f>'G-2'!T21</f>
        <v>68</v>
      </c>
      <c r="AP17" s="101"/>
      <c r="AQ17" s="101"/>
      <c r="AR17" s="101"/>
      <c r="AS17" s="101"/>
      <c r="AT17" s="101"/>
      <c r="AU17" s="101">
        <f t="shared" ref="AU17:BA17" si="6">E18</f>
        <v>176.5</v>
      </c>
      <c r="AV17" s="101">
        <f t="shared" si="6"/>
        <v>183.5</v>
      </c>
      <c r="AW17" s="101">
        <f t="shared" si="6"/>
        <v>182</v>
      </c>
      <c r="AX17" s="101">
        <f t="shared" si="6"/>
        <v>176</v>
      </c>
      <c r="AY17" s="101">
        <f t="shared" si="6"/>
        <v>162</v>
      </c>
      <c r="AZ17" s="101">
        <f t="shared" si="6"/>
        <v>181</v>
      </c>
      <c r="BA17" s="101">
        <f t="shared" si="6"/>
        <v>177</v>
      </c>
      <c r="BB17" s="101"/>
      <c r="BC17" s="101"/>
      <c r="BD17" s="101"/>
      <c r="BE17" s="101">
        <f t="shared" ref="BE17:BQ17" si="7">P18</f>
        <v>245.5</v>
      </c>
      <c r="BF17" s="101">
        <f t="shared" si="7"/>
        <v>257</v>
      </c>
      <c r="BG17" s="101">
        <f t="shared" si="7"/>
        <v>248.5</v>
      </c>
      <c r="BH17" s="101">
        <f t="shared" si="7"/>
        <v>230.5</v>
      </c>
      <c r="BI17" s="101">
        <f t="shared" si="7"/>
        <v>211</v>
      </c>
      <c r="BJ17" s="101">
        <f t="shared" si="7"/>
        <v>205</v>
      </c>
      <c r="BK17" s="101">
        <f t="shared" si="7"/>
        <v>190</v>
      </c>
      <c r="BL17" s="101">
        <f t="shared" si="7"/>
        <v>193</v>
      </c>
      <c r="BM17" s="101">
        <f t="shared" si="7"/>
        <v>182.5</v>
      </c>
      <c r="BN17" s="101">
        <f t="shared" si="7"/>
        <v>179.5</v>
      </c>
      <c r="BO17" s="101">
        <f t="shared" si="7"/>
        <v>178.5</v>
      </c>
      <c r="BP17" s="101">
        <f t="shared" si="7"/>
        <v>174</v>
      </c>
      <c r="BQ17" s="101">
        <f t="shared" si="7"/>
        <v>186.5</v>
      </c>
      <c r="BR17" s="101"/>
      <c r="BS17" s="101"/>
      <c r="BT17" s="101"/>
      <c r="BU17" s="101">
        <f t="shared" ref="BU17:CC17" si="8">AG18</f>
        <v>220</v>
      </c>
      <c r="BV17" s="101">
        <f t="shared" si="8"/>
        <v>225.5</v>
      </c>
      <c r="BW17" s="101">
        <f t="shared" si="8"/>
        <v>263.5</v>
      </c>
      <c r="BX17" s="101">
        <f t="shared" si="8"/>
        <v>275.5</v>
      </c>
      <c r="BY17" s="101">
        <f t="shared" si="8"/>
        <v>296.5</v>
      </c>
      <c r="BZ17" s="101">
        <f t="shared" si="8"/>
        <v>312</v>
      </c>
      <c r="CA17" s="101">
        <f t="shared" si="8"/>
        <v>284</v>
      </c>
      <c r="CB17" s="101">
        <f t="shared" si="8"/>
        <v>270</v>
      </c>
      <c r="CC17" s="101">
        <f t="shared" si="8"/>
        <v>261.5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176.5</v>
      </c>
      <c r="F18" s="149">
        <f t="shared" ref="F18:K18" si="9">C17+D17+E17+F17</f>
        <v>183.5</v>
      </c>
      <c r="G18" s="149">
        <f t="shared" si="9"/>
        <v>182</v>
      </c>
      <c r="H18" s="149">
        <f t="shared" si="9"/>
        <v>176</v>
      </c>
      <c r="I18" s="149">
        <f t="shared" si="9"/>
        <v>162</v>
      </c>
      <c r="J18" s="149">
        <f t="shared" si="9"/>
        <v>181</v>
      </c>
      <c r="K18" s="149">
        <f t="shared" si="9"/>
        <v>177</v>
      </c>
      <c r="L18" s="150"/>
      <c r="M18" s="149"/>
      <c r="N18" s="149"/>
      <c r="O18" s="149"/>
      <c r="P18" s="149">
        <f>M17+N17+O17+P17</f>
        <v>245.5</v>
      </c>
      <c r="Q18" s="149">
        <f t="shared" ref="Q18:AB18" si="10">N17+O17+P17+Q17</f>
        <v>257</v>
      </c>
      <c r="R18" s="149">
        <f t="shared" si="10"/>
        <v>248.5</v>
      </c>
      <c r="S18" s="149">
        <f t="shared" si="10"/>
        <v>230.5</v>
      </c>
      <c r="T18" s="149">
        <f t="shared" si="10"/>
        <v>211</v>
      </c>
      <c r="U18" s="149">
        <f t="shared" si="10"/>
        <v>205</v>
      </c>
      <c r="V18" s="149">
        <f t="shared" si="10"/>
        <v>190</v>
      </c>
      <c r="W18" s="149">
        <f t="shared" si="10"/>
        <v>193</v>
      </c>
      <c r="X18" s="149">
        <f t="shared" si="10"/>
        <v>182.5</v>
      </c>
      <c r="Y18" s="149">
        <f t="shared" si="10"/>
        <v>179.5</v>
      </c>
      <c r="Z18" s="149">
        <f t="shared" si="10"/>
        <v>178.5</v>
      </c>
      <c r="AA18" s="149">
        <f t="shared" si="10"/>
        <v>174</v>
      </c>
      <c r="AB18" s="149">
        <f t="shared" si="10"/>
        <v>186.5</v>
      </c>
      <c r="AC18" s="150"/>
      <c r="AD18" s="149"/>
      <c r="AE18" s="149"/>
      <c r="AF18" s="149"/>
      <c r="AG18" s="149">
        <f>AD17+AE17+AF17+AG17</f>
        <v>220</v>
      </c>
      <c r="AH18" s="149">
        <f t="shared" ref="AH18:AO18" si="11">AE17+AF17+AG17+AH17</f>
        <v>225.5</v>
      </c>
      <c r="AI18" s="149">
        <f t="shared" si="11"/>
        <v>263.5</v>
      </c>
      <c r="AJ18" s="149">
        <f t="shared" si="11"/>
        <v>275.5</v>
      </c>
      <c r="AK18" s="149">
        <f t="shared" si="11"/>
        <v>296.5</v>
      </c>
      <c r="AL18" s="149">
        <f t="shared" si="11"/>
        <v>312</v>
      </c>
      <c r="AM18" s="149">
        <f t="shared" si="11"/>
        <v>284</v>
      </c>
      <c r="AN18" s="149">
        <f t="shared" si="11"/>
        <v>270</v>
      </c>
      <c r="AO18" s="149">
        <f t="shared" si="11"/>
        <v>261.5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1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1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1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20.5</v>
      </c>
      <c r="AV19" s="92">
        <f t="shared" si="15"/>
        <v>17.5</v>
      </c>
      <c r="AW19" s="92">
        <f t="shared" si="15"/>
        <v>16.5</v>
      </c>
      <c r="AX19" s="92">
        <f t="shared" si="15"/>
        <v>16.5</v>
      </c>
      <c r="AY19" s="92">
        <f t="shared" si="15"/>
        <v>23.5</v>
      </c>
      <c r="AZ19" s="92">
        <f t="shared" si="15"/>
        <v>26</v>
      </c>
      <c r="BA19" s="92">
        <f t="shared" si="15"/>
        <v>31</v>
      </c>
      <c r="BB19" s="92"/>
      <c r="BC19" s="92"/>
      <c r="BD19" s="92"/>
      <c r="BE19" s="92">
        <f t="shared" ref="BE19:BQ19" si="16">P22</f>
        <v>28.5</v>
      </c>
      <c r="BF19" s="92">
        <f t="shared" si="16"/>
        <v>29.5</v>
      </c>
      <c r="BG19" s="92">
        <f t="shared" si="16"/>
        <v>32.5</v>
      </c>
      <c r="BH19" s="92">
        <f t="shared" si="16"/>
        <v>35</v>
      </c>
      <c r="BI19" s="92">
        <f t="shared" si="16"/>
        <v>32</v>
      </c>
      <c r="BJ19" s="92">
        <f t="shared" si="16"/>
        <v>33</v>
      </c>
      <c r="BK19" s="92">
        <f t="shared" si="16"/>
        <v>30.5</v>
      </c>
      <c r="BL19" s="92">
        <f t="shared" si="16"/>
        <v>21.5</v>
      </c>
      <c r="BM19" s="92">
        <f t="shared" si="16"/>
        <v>21.5</v>
      </c>
      <c r="BN19" s="92">
        <f t="shared" si="16"/>
        <v>24.5</v>
      </c>
      <c r="BO19" s="92">
        <f t="shared" si="16"/>
        <v>23.5</v>
      </c>
      <c r="BP19" s="92">
        <f t="shared" si="16"/>
        <v>26</v>
      </c>
      <c r="BQ19" s="92">
        <f t="shared" si="16"/>
        <v>27.5</v>
      </c>
      <c r="BR19" s="92"/>
      <c r="BS19" s="92"/>
      <c r="BT19" s="92"/>
      <c r="BU19" s="92">
        <f t="shared" ref="BU19:CC19" si="17">AG22</f>
        <v>16</v>
      </c>
      <c r="BV19" s="92">
        <f t="shared" si="17"/>
        <v>18.5</v>
      </c>
      <c r="BW19" s="92">
        <f t="shared" si="17"/>
        <v>24.5</v>
      </c>
      <c r="BX19" s="92">
        <f t="shared" si="17"/>
        <v>33.5</v>
      </c>
      <c r="BY19" s="92">
        <f t="shared" si="17"/>
        <v>38.5</v>
      </c>
      <c r="BZ19" s="92">
        <f t="shared" si="17"/>
        <v>38.5</v>
      </c>
      <c r="CA19" s="92">
        <f t="shared" si="17"/>
        <v>36.5</v>
      </c>
      <c r="CB19" s="92">
        <f t="shared" si="17"/>
        <v>31.5</v>
      </c>
      <c r="CC19" s="92">
        <f t="shared" si="17"/>
        <v>27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477</v>
      </c>
      <c r="AV20" s="92">
        <f t="shared" si="18"/>
        <v>464.5</v>
      </c>
      <c r="AW20" s="92">
        <f t="shared" si="18"/>
        <v>455.5</v>
      </c>
      <c r="AX20" s="92">
        <f t="shared" si="18"/>
        <v>444</v>
      </c>
      <c r="AY20" s="92">
        <f t="shared" si="18"/>
        <v>431</v>
      </c>
      <c r="AZ20" s="92">
        <f t="shared" si="18"/>
        <v>457.5</v>
      </c>
      <c r="BA20" s="92">
        <f t="shared" si="18"/>
        <v>474</v>
      </c>
      <c r="BB20" s="92"/>
      <c r="BC20" s="92"/>
      <c r="BD20" s="92"/>
      <c r="BE20" s="92">
        <f t="shared" ref="BE20:BQ20" si="19">P30</f>
        <v>518</v>
      </c>
      <c r="BF20" s="92">
        <f t="shared" si="19"/>
        <v>530.5</v>
      </c>
      <c r="BG20" s="92">
        <f t="shared" si="19"/>
        <v>530.5</v>
      </c>
      <c r="BH20" s="92">
        <f t="shared" si="19"/>
        <v>509.5</v>
      </c>
      <c r="BI20" s="92">
        <f t="shared" si="19"/>
        <v>474.5</v>
      </c>
      <c r="BJ20" s="92">
        <f t="shared" si="19"/>
        <v>474</v>
      </c>
      <c r="BK20" s="92">
        <f t="shared" si="19"/>
        <v>436.5</v>
      </c>
      <c r="BL20" s="92">
        <f t="shared" si="19"/>
        <v>441</v>
      </c>
      <c r="BM20" s="92">
        <f t="shared" si="19"/>
        <v>449.5</v>
      </c>
      <c r="BN20" s="92">
        <f t="shared" si="19"/>
        <v>450</v>
      </c>
      <c r="BO20" s="92">
        <f t="shared" si="19"/>
        <v>437.5</v>
      </c>
      <c r="BP20" s="92">
        <f t="shared" si="19"/>
        <v>427</v>
      </c>
      <c r="BQ20" s="92">
        <f t="shared" si="19"/>
        <v>410</v>
      </c>
      <c r="BR20" s="92"/>
      <c r="BS20" s="92"/>
      <c r="BT20" s="92"/>
      <c r="BU20" s="92">
        <f t="shared" ref="BU20:CC20" si="20">AG30</f>
        <v>455.5</v>
      </c>
      <c r="BV20" s="92">
        <f t="shared" si="20"/>
        <v>479.5</v>
      </c>
      <c r="BW20" s="92">
        <f t="shared" si="20"/>
        <v>500</v>
      </c>
      <c r="BX20" s="92">
        <f t="shared" si="20"/>
        <v>524</v>
      </c>
      <c r="BY20" s="92">
        <f t="shared" si="20"/>
        <v>569.5</v>
      </c>
      <c r="BZ20" s="92">
        <f t="shared" si="20"/>
        <v>571.5</v>
      </c>
      <c r="CA20" s="92">
        <f t="shared" si="20"/>
        <v>545</v>
      </c>
      <c r="CB20" s="92">
        <f t="shared" si="20"/>
        <v>512.5</v>
      </c>
      <c r="CC20" s="92">
        <f t="shared" si="20"/>
        <v>467</v>
      </c>
    </row>
    <row r="21" spans="1:81" ht="16.5" customHeight="1" x14ac:dyDescent="0.2">
      <c r="A21" s="100" t="s">
        <v>104</v>
      </c>
      <c r="B21" s="149">
        <f>'G-2A'!F10</f>
        <v>7</v>
      </c>
      <c r="C21" s="149">
        <f>'G-2A'!F11</f>
        <v>7</v>
      </c>
      <c r="D21" s="149">
        <f>'G-2A'!F12</f>
        <v>4</v>
      </c>
      <c r="E21" s="149">
        <f>'G-2A'!F13</f>
        <v>2.5</v>
      </c>
      <c r="F21" s="149">
        <f>'G-2A'!F14</f>
        <v>4</v>
      </c>
      <c r="G21" s="149">
        <f>'G-2A'!F15</f>
        <v>6</v>
      </c>
      <c r="H21" s="149">
        <f>'G-2A'!F16</f>
        <v>4</v>
      </c>
      <c r="I21" s="149">
        <f>'G-2A'!F17</f>
        <v>9.5</v>
      </c>
      <c r="J21" s="149">
        <f>'G-2A'!F18</f>
        <v>6.5</v>
      </c>
      <c r="K21" s="149">
        <f>'G-2A'!F19</f>
        <v>11</v>
      </c>
      <c r="L21" s="150"/>
      <c r="M21" s="149">
        <f>'G-2A'!F20</f>
        <v>3.5</v>
      </c>
      <c r="N21" s="149">
        <f>'G-2A'!F21</f>
        <v>5.5</v>
      </c>
      <c r="O21" s="149">
        <f>'G-2A'!F22</f>
        <v>10.5</v>
      </c>
      <c r="P21" s="149">
        <f>'G-2A'!M10</f>
        <v>9</v>
      </c>
      <c r="Q21" s="149">
        <f>'G-2A'!M11</f>
        <v>4.5</v>
      </c>
      <c r="R21" s="149">
        <f>'G-2A'!M12</f>
        <v>8.5</v>
      </c>
      <c r="S21" s="149">
        <f>'G-2A'!M13</f>
        <v>13</v>
      </c>
      <c r="T21" s="149">
        <f>'G-2A'!M14</f>
        <v>6</v>
      </c>
      <c r="U21" s="149">
        <f>'G-2A'!M15</f>
        <v>5.5</v>
      </c>
      <c r="V21" s="149">
        <f>'G-2A'!M16</f>
        <v>6</v>
      </c>
      <c r="W21" s="149">
        <f>'G-2A'!M17</f>
        <v>4</v>
      </c>
      <c r="X21" s="149">
        <f>'G-2A'!M18</f>
        <v>6</v>
      </c>
      <c r="Y21" s="149">
        <f>'G-2A'!M19</f>
        <v>8.5</v>
      </c>
      <c r="Z21" s="149">
        <f>'G-2A'!M20</f>
        <v>5</v>
      </c>
      <c r="AA21" s="149">
        <f>'G-2A'!M21</f>
        <v>6.5</v>
      </c>
      <c r="AB21" s="149">
        <f>'G-2A'!M22</f>
        <v>7.5</v>
      </c>
      <c r="AC21" s="150"/>
      <c r="AD21" s="149">
        <f>'G-2A'!T10</f>
        <v>4</v>
      </c>
      <c r="AE21" s="149">
        <f>'G-2A'!T11</f>
        <v>5</v>
      </c>
      <c r="AF21" s="149">
        <f>'G-2A'!T12</f>
        <v>3</v>
      </c>
      <c r="AG21" s="149">
        <f>'G-2A'!T13</f>
        <v>4</v>
      </c>
      <c r="AH21" s="149">
        <f>'G-2A'!T14</f>
        <v>6.5</v>
      </c>
      <c r="AI21" s="149">
        <f>'G-2A'!T15</f>
        <v>11</v>
      </c>
      <c r="AJ21" s="149">
        <f>'G-2A'!T16</f>
        <v>12</v>
      </c>
      <c r="AK21" s="149">
        <f>'G-2A'!T17</f>
        <v>9</v>
      </c>
      <c r="AL21" s="149">
        <f>'G-2A'!T18</f>
        <v>6.5</v>
      </c>
      <c r="AM21" s="149">
        <f>'G-2A'!T19</f>
        <v>9</v>
      </c>
      <c r="AN21" s="149">
        <f>'G-2A'!T20</f>
        <v>7</v>
      </c>
      <c r="AO21" s="149">
        <f>'G-2A'!T21</f>
        <v>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20.5</v>
      </c>
      <c r="F22" s="149">
        <f t="shared" ref="F22:K22" si="21">C21+D21+E21+F21</f>
        <v>17.5</v>
      </c>
      <c r="G22" s="149">
        <f t="shared" si="21"/>
        <v>16.5</v>
      </c>
      <c r="H22" s="149">
        <f t="shared" si="21"/>
        <v>16.5</v>
      </c>
      <c r="I22" s="149">
        <f t="shared" si="21"/>
        <v>23.5</v>
      </c>
      <c r="J22" s="149">
        <f t="shared" si="21"/>
        <v>26</v>
      </c>
      <c r="K22" s="149">
        <f t="shared" si="21"/>
        <v>31</v>
      </c>
      <c r="L22" s="150"/>
      <c r="M22" s="149"/>
      <c r="N22" s="149"/>
      <c r="O22" s="149"/>
      <c r="P22" s="149">
        <f>M21+N21+O21+P21</f>
        <v>28.5</v>
      </c>
      <c r="Q22" s="149">
        <f t="shared" ref="Q22:AB22" si="22">N21+O21+P21+Q21</f>
        <v>29.5</v>
      </c>
      <c r="R22" s="149">
        <f t="shared" si="22"/>
        <v>32.5</v>
      </c>
      <c r="S22" s="149">
        <f t="shared" si="22"/>
        <v>35</v>
      </c>
      <c r="T22" s="149">
        <f t="shared" si="22"/>
        <v>32</v>
      </c>
      <c r="U22" s="149">
        <f t="shared" si="22"/>
        <v>33</v>
      </c>
      <c r="V22" s="149">
        <f t="shared" si="22"/>
        <v>30.5</v>
      </c>
      <c r="W22" s="149">
        <f t="shared" si="22"/>
        <v>21.5</v>
      </c>
      <c r="X22" s="149">
        <f t="shared" si="22"/>
        <v>21.5</v>
      </c>
      <c r="Y22" s="149">
        <f t="shared" si="22"/>
        <v>24.5</v>
      </c>
      <c r="Z22" s="149">
        <f t="shared" si="22"/>
        <v>23.5</v>
      </c>
      <c r="AA22" s="149">
        <f t="shared" si="22"/>
        <v>26</v>
      </c>
      <c r="AB22" s="149">
        <f t="shared" si="22"/>
        <v>27.5</v>
      </c>
      <c r="AC22" s="150"/>
      <c r="AD22" s="149"/>
      <c r="AE22" s="149"/>
      <c r="AF22" s="149"/>
      <c r="AG22" s="149">
        <f>AD21+AE21+AF21+AG21</f>
        <v>16</v>
      </c>
      <c r="AH22" s="149">
        <f t="shared" ref="AH22:AO22" si="23">AE21+AF21+AG21+AH21</f>
        <v>18.5</v>
      </c>
      <c r="AI22" s="149">
        <f t="shared" si="23"/>
        <v>24.5</v>
      </c>
      <c r="AJ22" s="149">
        <f t="shared" si="23"/>
        <v>33.5</v>
      </c>
      <c r="AK22" s="149">
        <f t="shared" si="23"/>
        <v>38.5</v>
      </c>
      <c r="AL22" s="149">
        <f t="shared" si="23"/>
        <v>38.5</v>
      </c>
      <c r="AM22" s="149">
        <f t="shared" si="23"/>
        <v>36.5</v>
      </c>
      <c r="AN22" s="149">
        <f t="shared" si="23"/>
        <v>31.5</v>
      </c>
      <c r="AO22" s="149">
        <f t="shared" si="23"/>
        <v>27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8.6956521739130432E-2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0.91304347826086951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1</v>
      </c>
      <c r="AA23" s="152"/>
      <c r="AB23" s="152"/>
      <c r="AC23" s="148"/>
      <c r="AD23" s="151"/>
      <c r="AE23" s="152" t="s">
        <v>107</v>
      </c>
      <c r="AF23" s="153">
        <f>DIRECCIONALIDAD!J34/100</f>
        <v>4.7619047619047616E-2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3">
        <f>DIRECCIONALIDAD!J36/100</f>
        <v>0.95238095238095222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125.5</v>
      </c>
      <c r="C29" s="149">
        <f t="shared" ref="C29:K29" si="24">C13+C17+C21+C25</f>
        <v>120</v>
      </c>
      <c r="D29" s="149">
        <f t="shared" si="24"/>
        <v>119</v>
      </c>
      <c r="E29" s="149">
        <f t="shared" si="24"/>
        <v>112.5</v>
      </c>
      <c r="F29" s="149">
        <f t="shared" si="24"/>
        <v>113</v>
      </c>
      <c r="G29" s="149">
        <f t="shared" si="24"/>
        <v>111</v>
      </c>
      <c r="H29" s="149">
        <f t="shared" si="24"/>
        <v>107.5</v>
      </c>
      <c r="I29" s="149">
        <f t="shared" si="24"/>
        <v>99.5</v>
      </c>
      <c r="J29" s="149">
        <f t="shared" si="24"/>
        <v>139.5</v>
      </c>
      <c r="K29" s="149">
        <f t="shared" si="24"/>
        <v>127.5</v>
      </c>
      <c r="L29" s="150"/>
      <c r="M29" s="149">
        <f>M13+M17+M21+M25</f>
        <v>107.5</v>
      </c>
      <c r="N29" s="149">
        <f t="shared" ref="N29:AB29" si="25">N13+N17+N21+N25</f>
        <v>142</v>
      </c>
      <c r="O29" s="149">
        <f t="shared" si="25"/>
        <v>124.5</v>
      </c>
      <c r="P29" s="149">
        <f t="shared" si="25"/>
        <v>144</v>
      </c>
      <c r="Q29" s="149">
        <f t="shared" si="25"/>
        <v>120</v>
      </c>
      <c r="R29" s="149">
        <f t="shared" si="25"/>
        <v>142</v>
      </c>
      <c r="S29" s="149">
        <f t="shared" si="25"/>
        <v>103.5</v>
      </c>
      <c r="T29" s="149">
        <f t="shared" si="25"/>
        <v>109</v>
      </c>
      <c r="U29" s="149">
        <f t="shared" si="25"/>
        <v>119.5</v>
      </c>
      <c r="V29" s="149">
        <f t="shared" si="25"/>
        <v>104.5</v>
      </c>
      <c r="W29" s="149">
        <f t="shared" si="25"/>
        <v>108</v>
      </c>
      <c r="X29" s="149">
        <f t="shared" si="25"/>
        <v>117.5</v>
      </c>
      <c r="Y29" s="149">
        <f t="shared" si="25"/>
        <v>120</v>
      </c>
      <c r="Z29" s="149">
        <f t="shared" si="25"/>
        <v>92</v>
      </c>
      <c r="AA29" s="149">
        <f t="shared" si="25"/>
        <v>97.5</v>
      </c>
      <c r="AB29" s="149">
        <f t="shared" si="25"/>
        <v>100.5</v>
      </c>
      <c r="AC29" s="150"/>
      <c r="AD29" s="149">
        <f>AD13+AD17+AD21+AD25</f>
        <v>101</v>
      </c>
      <c r="AE29" s="149">
        <f t="shared" ref="AE29:AO29" si="26">AE13+AE17+AE21+AE25</f>
        <v>123</v>
      </c>
      <c r="AF29" s="149">
        <f t="shared" si="26"/>
        <v>125.5</v>
      </c>
      <c r="AG29" s="149">
        <f t="shared" si="26"/>
        <v>106</v>
      </c>
      <c r="AH29" s="149">
        <f t="shared" si="26"/>
        <v>125</v>
      </c>
      <c r="AI29" s="149">
        <f t="shared" si="26"/>
        <v>143.5</v>
      </c>
      <c r="AJ29" s="149">
        <f t="shared" si="26"/>
        <v>149.5</v>
      </c>
      <c r="AK29" s="149">
        <f t="shared" si="26"/>
        <v>151.5</v>
      </c>
      <c r="AL29" s="149">
        <f t="shared" si="26"/>
        <v>127</v>
      </c>
      <c r="AM29" s="149">
        <f t="shared" si="26"/>
        <v>117</v>
      </c>
      <c r="AN29" s="149">
        <f t="shared" si="26"/>
        <v>117</v>
      </c>
      <c r="AO29" s="149">
        <f t="shared" si="26"/>
        <v>106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477</v>
      </c>
      <c r="F30" s="149">
        <f t="shared" ref="F30:K30" si="27">C29+D29+E29+F29</f>
        <v>464.5</v>
      </c>
      <c r="G30" s="149">
        <f t="shared" si="27"/>
        <v>455.5</v>
      </c>
      <c r="H30" s="149">
        <f t="shared" si="27"/>
        <v>444</v>
      </c>
      <c r="I30" s="149">
        <f t="shared" si="27"/>
        <v>431</v>
      </c>
      <c r="J30" s="149">
        <f t="shared" si="27"/>
        <v>457.5</v>
      </c>
      <c r="K30" s="149">
        <f t="shared" si="27"/>
        <v>474</v>
      </c>
      <c r="L30" s="150"/>
      <c r="M30" s="149"/>
      <c r="N30" s="149"/>
      <c r="O30" s="149"/>
      <c r="P30" s="149">
        <f>M29+N29+O29+P29</f>
        <v>518</v>
      </c>
      <c r="Q30" s="149">
        <f t="shared" ref="Q30:AB30" si="28">N29+O29+P29+Q29</f>
        <v>530.5</v>
      </c>
      <c r="R30" s="149">
        <f t="shared" si="28"/>
        <v>530.5</v>
      </c>
      <c r="S30" s="149">
        <f t="shared" si="28"/>
        <v>509.5</v>
      </c>
      <c r="T30" s="149">
        <f t="shared" si="28"/>
        <v>474.5</v>
      </c>
      <c r="U30" s="149">
        <f t="shared" si="28"/>
        <v>474</v>
      </c>
      <c r="V30" s="149">
        <f t="shared" si="28"/>
        <v>436.5</v>
      </c>
      <c r="W30" s="149">
        <f t="shared" si="28"/>
        <v>441</v>
      </c>
      <c r="X30" s="149">
        <f t="shared" si="28"/>
        <v>449.5</v>
      </c>
      <c r="Y30" s="149">
        <f t="shared" si="28"/>
        <v>450</v>
      </c>
      <c r="Z30" s="149">
        <f t="shared" si="28"/>
        <v>437.5</v>
      </c>
      <c r="AA30" s="149">
        <f t="shared" si="28"/>
        <v>427</v>
      </c>
      <c r="AB30" s="149">
        <f t="shared" si="28"/>
        <v>410</v>
      </c>
      <c r="AC30" s="150"/>
      <c r="AD30" s="149"/>
      <c r="AE30" s="149"/>
      <c r="AF30" s="149"/>
      <c r="AG30" s="149">
        <f>AD29+AE29+AF29+AG29</f>
        <v>455.5</v>
      </c>
      <c r="AH30" s="149">
        <f t="shared" ref="AH30:AO30" si="29">AE29+AF29+AG29+AH29</f>
        <v>479.5</v>
      </c>
      <c r="AI30" s="149">
        <f t="shared" si="29"/>
        <v>500</v>
      </c>
      <c r="AJ30" s="149">
        <f t="shared" si="29"/>
        <v>524</v>
      </c>
      <c r="AK30" s="149">
        <f t="shared" si="29"/>
        <v>569.5</v>
      </c>
      <c r="AL30" s="149">
        <f t="shared" si="29"/>
        <v>571.5</v>
      </c>
      <c r="AM30" s="149">
        <f t="shared" si="29"/>
        <v>545</v>
      </c>
      <c r="AN30" s="149">
        <f t="shared" si="29"/>
        <v>512.5</v>
      </c>
      <c r="AO30" s="149">
        <f t="shared" si="29"/>
        <v>467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G-2A</vt:lpstr>
      <vt:lpstr>G-Totales</vt:lpstr>
      <vt:lpstr>DIRECCIONALIDAD</vt:lpstr>
      <vt:lpstr>DIAGRAMA DE VOL</vt:lpstr>
      <vt:lpstr>'G-1'!Área_de_impresión</vt:lpstr>
      <vt:lpstr>'G-2'!Área_de_impresión</vt:lpstr>
      <vt:lpstr>'G-2A'!Área_de_impresión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2009-04-23T22:08:24Z</cp:lastPrinted>
  <dcterms:created xsi:type="dcterms:W3CDTF">1998-04-02T13:38:56Z</dcterms:created>
  <dcterms:modified xsi:type="dcterms:W3CDTF">2016-03-09T20:33:51Z</dcterms:modified>
</cp:coreProperties>
</file>